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0" documentId="13_ncr:1_{5E50F466-52B6-44EC-B4A6-B44AC214E8F8}" xr6:coauthVersionLast="47" xr6:coauthVersionMax="47" xr10:uidLastSave="{00000000-0000-0000-0000-000000000000}"/>
  <bookViews>
    <workbookView xWindow="-120" yWindow="-120" windowWidth="29040" windowHeight="15720" tabRatio="891" activeTab="3" xr2:uid="{00000000-000D-0000-FFFF-FFFF00000000}"/>
  </bookViews>
  <sheets>
    <sheet name="Naslov" sheetId="28" r:id="rId1"/>
    <sheet name="GRAĐEVINSKI RADOVI" sheetId="25" r:id="rId2"/>
    <sheet name="Elektroinstalacije" sheetId="30" r:id="rId3"/>
    <sheet name="REKAPITULACIJA" sheetId="26" r:id="rId4"/>
  </sheets>
  <definedNames>
    <definedName name="_xlnm.Print_Area" localSheetId="0">Naslov!$A$1:$F$24</definedName>
    <definedName name="_xlnm.Print_Area" localSheetId="3">REKAPITULACIJA!$A$1:$C$20</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26" l="1"/>
  <c r="F119" i="25"/>
  <c r="F125" i="25" s="1"/>
  <c r="F106" i="25"/>
  <c r="F107" i="25"/>
  <c r="F108" i="25"/>
  <c r="F109" i="25"/>
  <c r="F110" i="25"/>
  <c r="F111" i="25"/>
  <c r="F112" i="25"/>
  <c r="F113" i="25"/>
  <c r="F114" i="25"/>
  <c r="F115" i="25"/>
  <c r="F116" i="25"/>
  <c r="F117" i="25"/>
  <c r="F118" i="25"/>
  <c r="F105" i="25"/>
  <c r="F69" i="25"/>
  <c r="F70" i="25"/>
  <c r="F71" i="25"/>
  <c r="F72" i="25"/>
  <c r="F73" i="25"/>
  <c r="F74" i="25"/>
  <c r="F75" i="25"/>
  <c r="F76" i="25"/>
  <c r="F77" i="25"/>
  <c r="F78" i="25"/>
  <c r="F79" i="25"/>
  <c r="F80" i="25"/>
  <c r="F81" i="25"/>
  <c r="F82" i="25"/>
  <c r="F83" i="25"/>
  <c r="F84" i="25"/>
  <c r="F85" i="25"/>
  <c r="F86" i="25"/>
  <c r="F87" i="25"/>
  <c r="F88" i="25"/>
  <c r="F89" i="25"/>
  <c r="F90" i="25"/>
  <c r="F91" i="25"/>
  <c r="F92" i="25"/>
  <c r="F93" i="25"/>
  <c r="F94" i="25"/>
  <c r="F95" i="25"/>
  <c r="F96" i="25"/>
  <c r="F97" i="25"/>
  <c r="F98" i="25"/>
  <c r="F99" i="25"/>
  <c r="F100" i="25"/>
  <c r="F21" i="25"/>
  <c r="F22" i="25"/>
  <c r="F23" i="25"/>
  <c r="F24" i="25"/>
  <c r="F25" i="25"/>
  <c r="F26" i="25"/>
  <c r="F27" i="25"/>
  <c r="F28" i="25"/>
  <c r="F29" i="25"/>
  <c r="F30" i="25"/>
  <c r="F31" i="25"/>
  <c r="F32" i="25"/>
  <c r="F33" i="25"/>
  <c r="F34" i="25"/>
  <c r="F35" i="25"/>
  <c r="F36" i="25"/>
  <c r="F37" i="25"/>
  <c r="F38" i="25"/>
  <c r="F39" i="25"/>
  <c r="F40" i="25"/>
  <c r="F41" i="25"/>
  <c r="F42" i="25"/>
  <c r="F43" i="25"/>
  <c r="F44" i="25"/>
  <c r="F45" i="25"/>
  <c r="F46" i="25"/>
  <c r="F47" i="25"/>
  <c r="F48" i="25"/>
  <c r="F49" i="25"/>
  <c r="F50" i="25"/>
  <c r="F51" i="25"/>
  <c r="F52" i="25"/>
  <c r="F53" i="25"/>
  <c r="F54" i="25"/>
  <c r="F55" i="25"/>
  <c r="F56" i="25"/>
  <c r="F57" i="25"/>
  <c r="F58" i="25"/>
  <c r="F59" i="25"/>
  <c r="F60" i="25"/>
  <c r="F61" i="25"/>
  <c r="F62" i="25"/>
  <c r="F79" i="30"/>
  <c r="F80" i="30" s="1"/>
  <c r="F89" i="30" s="1"/>
  <c r="B89" i="30"/>
  <c r="B88" i="30"/>
  <c r="B87" i="30"/>
  <c r="B86" i="30"/>
  <c r="B85" i="30"/>
  <c r="F76" i="30"/>
  <c r="F88" i="30" s="1"/>
  <c r="F73" i="30"/>
  <c r="F72" i="30"/>
  <c r="F71" i="30"/>
  <c r="F70" i="30"/>
  <c r="F69" i="30"/>
  <c r="F68" i="30"/>
  <c r="F67" i="30"/>
  <c r="F66" i="30"/>
  <c r="F65" i="30"/>
  <c r="F64" i="30"/>
  <c r="F63" i="30"/>
  <c r="F62" i="30"/>
  <c r="F61" i="30"/>
  <c r="F59" i="30"/>
  <c r="F58" i="30"/>
  <c r="F57" i="30"/>
  <c r="F56" i="30"/>
  <c r="F55" i="30"/>
  <c r="F54" i="30"/>
  <c r="F53" i="30"/>
  <c r="F52" i="30"/>
  <c r="F51" i="30"/>
  <c r="F50" i="30"/>
  <c r="F49" i="30"/>
  <c r="F74" i="30" s="1"/>
  <c r="F48" i="30"/>
  <c r="F47" i="30"/>
  <c r="F46" i="30"/>
  <c r="F45" i="30"/>
  <c r="F41" i="30"/>
  <c r="F40" i="30"/>
  <c r="F38" i="30"/>
  <c r="F37" i="30"/>
  <c r="F36" i="30"/>
  <c r="F35" i="30"/>
  <c r="F34" i="30"/>
  <c r="F32" i="30"/>
  <c r="F43" i="30" s="1"/>
  <c r="F29" i="30"/>
  <c r="F28" i="30"/>
  <c r="F27" i="30"/>
  <c r="F26" i="30"/>
  <c r="F25" i="30"/>
  <c r="F24" i="30"/>
  <c r="F23" i="30"/>
  <c r="F22" i="30"/>
  <c r="F21" i="30"/>
  <c r="F20" i="30"/>
  <c r="F19" i="30"/>
  <c r="F18" i="30"/>
  <c r="F17" i="30"/>
  <c r="F16" i="30"/>
  <c r="F15" i="30"/>
  <c r="F14" i="30"/>
  <c r="F13" i="30"/>
  <c r="F12" i="30"/>
  <c r="F11" i="30"/>
  <c r="F10" i="30"/>
  <c r="F9" i="30"/>
  <c r="F8" i="30"/>
  <c r="F7" i="30"/>
  <c r="F30" i="30" s="1"/>
  <c r="F85" i="30" l="1"/>
  <c r="F86" i="30"/>
  <c r="F87" i="30"/>
  <c r="F90" i="30" l="1"/>
  <c r="F91" i="30" s="1"/>
  <c r="C8" i="26"/>
  <c r="F68" i="25" l="1"/>
  <c r="F101" i="25" s="1"/>
  <c r="F124" i="25" s="1"/>
  <c r="F20" i="25"/>
  <c r="F63" i="25" s="1"/>
  <c r="F123" i="25" s="1"/>
  <c r="F126" i="25" s="1"/>
  <c r="F127" i="25" s="1"/>
  <c r="C7" i="26" l="1"/>
  <c r="C9" i="26" s="1"/>
  <c r="C12" i="26" l="1"/>
  <c r="C13" i="26" s="1"/>
</calcChain>
</file>

<file path=xl/sharedStrings.xml><?xml version="1.0" encoding="utf-8"?>
<sst xmlns="http://schemas.openxmlformats.org/spreadsheetml/2006/main" count="412" uniqueCount="262">
  <si>
    <t>6.</t>
  </si>
  <si>
    <t>7.</t>
  </si>
  <si>
    <t>8.</t>
  </si>
  <si>
    <t>9.</t>
  </si>
  <si>
    <t>10.</t>
  </si>
  <si>
    <t>OPIS</t>
  </si>
  <si>
    <t>1.</t>
  </si>
  <si>
    <t>kom</t>
  </si>
  <si>
    <t>2.</t>
  </si>
  <si>
    <t>3.</t>
  </si>
  <si>
    <t>4.</t>
  </si>
  <si>
    <t>5.</t>
  </si>
  <si>
    <t>UKUPNO</t>
  </si>
  <si>
    <t>9.1.</t>
  </si>
  <si>
    <t>9.2.</t>
  </si>
  <si>
    <t xml:space="preserve">Predmet nabave: </t>
  </si>
  <si>
    <t>Troškovnik</t>
  </si>
  <si>
    <t>GRAÐEVINSKI RADOVI</t>
  </si>
  <si>
    <t>-cijevi</t>
  </si>
  <si>
    <t>m1</t>
  </si>
  <si>
    <t>-pod</t>
  </si>
  <si>
    <t>m2</t>
  </si>
  <si>
    <t>Demontaža postojeće dotrajale opreme i sanitarija</t>
  </si>
  <si>
    <t>- umivaonik sa slavinom i sifonom</t>
  </si>
  <si>
    <t>-ostalo (držaći papira, zavjese za tuš i sl.)</t>
  </si>
  <si>
    <t>komplet</t>
  </si>
  <si>
    <t>Ručni utovar šuta i sve ostale opreme nastale demontažom, privremeno odlaganje na deponiju gradilišta, utovar u kamion te odvoz na gradsku deponiju do 10 km. U cijeni je i pristojba za odlaganje građevinskog otpada</t>
  </si>
  <si>
    <t>INSTALACIJA VODE I KANALIZACIJE</t>
  </si>
  <si>
    <t>Dobava i montaža PVC kanalizacijskih instalacija, po DIN 8061 i DIN 19531, sa svim potrebnim spojnim i fazonskim komadima i sitnim montažnim materijalom. Brtvljenje kanalizacijskih cijevi izvesti gumenim prstenima. Stavkom je obuhvaćen rad i sav materijal, cijevi fazonski komadi, pomoćni materijal za spajanje i pričvršćivanje - obujmice za fiksne i klizne točke.
Obračun po m1 ugrađene kanalizacijske cijevi.</t>
  </si>
  <si>
    <t>Dobava i montaža ventila Ø 25 za ugradnju pod žbukom s poniklovanom kapom
Obračun po komadu ugrađenog ventila</t>
  </si>
  <si>
    <t>OSTALO</t>
  </si>
  <si>
    <t>Izrada, dobava i montaža do potpune gotovosti unutarnjih  PVC vrata u bijeloj boji. Vrata su zaokretna s fiksnim nadsvjetlom.Okov za otvaranje prilagođen sustavu i po preporuci proizvođača sustava uz odobrenje projektanta, tip za euro žlijeb. Boja okova po izboru investitora, okov skriven.Ostakljenje lamistal staklom - standard EN 356 i njene različite razine: · Osnovna zaštita od vandalizma (P1A - P2A), postignuta u strukture s najmanje 2 PVB međusloja od 2 folije 0,38 mm . U cijenu su uključeni i svi potrebni rubni opšavi u boji stijene.
Uključivo kvaka i brava za sanitarne prostore.</t>
  </si>
  <si>
    <t xml:space="preserve">Rekapitulacija </t>
  </si>
  <si>
    <t xml:space="preserve"> INSTALACIJA VODE I KANALIZACIJE</t>
  </si>
  <si>
    <r>
      <rPr>
        <sz val="9.5"/>
        <rFont val="Arial"/>
        <family val="2"/>
      </rPr>
      <t>Cijene su bez PDV-a!</t>
    </r>
  </si>
  <si>
    <r>
      <rPr>
        <sz val="9.5"/>
        <rFont val="Arial"/>
        <family val="2"/>
      </rPr>
      <t>Obračun prema stvarno izvedenim količinama.</t>
    </r>
  </si>
  <si>
    <t xml:space="preserve">Troškovnik sastavljen uvidom u prostorije objekta i dostupnoj projektnoj dokumentaciji </t>
  </si>
  <si>
    <t xml:space="preserve"> ELEKTRO INSTALACIJE</t>
  </si>
  <si>
    <t>Građevinski i instalaterski radovi</t>
  </si>
  <si>
    <t>OPĆI UVJETI</t>
  </si>
  <si>
    <t>Izvođač je dužan pridržavati se svih važećih zakona i propisa iz područja gradnje, hrvatskih normi, "Općih tehničkih uvjeta za radove". Svi radovi moraju se izvesti solidno i stručno prema važećim propisima i pravilima dobrog zanata.</t>
  </si>
  <si>
    <t xml:space="preserve">U ovom poglavlju propisuju se opće odredbe za izvedbu radova te minimalni zahtjevi kakvoće za materijale, proizvode i radove koji se koriste kod izvođenja radova.
Izvođač je dužan prije početka radova pregledati zgradu i stanje sanitarnih čvorova  i o svim eventualnim primjedbama i uočenim nedostacima obavjestiti investitora ili nadzornog inženjera. Ukoliko se tokom gradnje ukaže opravdana potreba za manjim odstupanjima od postojećeg stanja ili njegovim izmjenama, izvođač je dužan prethodno pribaviti suglasnost projektanta i nadzornog inženjera.
Izvođač je obvezan putem dnevnika registrirati sve izmjene i eventualna odstupanja od projekta.
Izvođač je dužan prije početka svakog od radova projekt provjeriti na licu mjesta te o eventualnim odstupanjima od projekta upoznati projektanta koji daje rješenje.
</t>
  </si>
  <si>
    <t>Materijali, proizvodi, oprema i radovi moraju biti izrađeni u skladu s normama i tehničkim propisima navedenim u projektnoj dokumentaciji.
Izvođač je dužan promjenu unijeti u građevinski dnevnik.
Pri donošenju materijala na gradilište, uz poziv izvođača, pregled materijala izvršit će nadzorni inženjer i njegovo stanje konstatirati u građevinskom dnevniku. Ukoliko izvođač upotrijebi neodgovarajući materijal, a to se utvrdi naknadno, na zahtjev nadzornog inženjera mora ga ukoloniti sa građevine i postaviti drugi koji odgovara propisima.
Svi radovi moraju biti kvalitetno izvedeni. Sve nedostatke uočene u toku ili nakon radova izvođač je dužan ispraviti o svom trošku.
Prije izvođenja svakog rada se izvršiti točno obilježavanje i razmjeravanje na zidu, podu ili stropu te tek onda započeti sa radovima.
Rušenje, dubljenje i bušenje armirano betonske i čelične konstrukcije smije se vršiti samo uz suglasnost građevinskog nadzornog inženjera.</t>
  </si>
  <si>
    <t>U cijenu su također uračunati završni radovi, kao sto su demontiranje  privremenih radioničkih građevina i instalacija potrebnih za gradnju, čišćenje okoliša i uređenje gradilišta. Količine radova koje nakon dovršenja čitavog posla nije moguće provjeriti neposredno izmjerom (npr. iskopi i sl.) treba po izvršenju pojedinog takvog rada preuzeti nadzorni inženjer. Nadzorni inženjer i predstavnik izvođača radova unositi će u građevinsku knjigu količine tih radova sa svim potrebnim skicama i izmjerama, te će svojim potpisima jamčiti za njihovu točnost.</t>
  </si>
  <si>
    <t>Izvođač je dužan gradilište održavati čistim, a na kraju radova treba izvesti detaljno čišćenje. Nakon dovršenja gradnje predat će Izvoditelj radova posve uređeno gradilište i okolinu predstavniku Investitora uz obveznu prisutnost projektanta. Primjedbe dane od strane projektanta imaju istu težinu kao i primjedbe dane od strane nadzornog inženjera investitora.</t>
  </si>
  <si>
    <t>Izvođač je u okviru ugovorene cijene dužan izvršiti koordinaciju radova svih kooperanata na način da omogući kontinuirano odvijanje posla i zaštitu već izvedenih radova. Sva oštećenja nastala na već izvedenim radovima izvođač je dužan otkloniti o vlastitom trošku. Izvođač je dužan zaštititi postojeći teren s pripadajućom vegetacijom od oštećivanja tijekom izvođenja radova. Ako se površine postojećeg terena s pripadajućom vegetacijom oštete tijekom izvođenja radova, izvođač je dužan izvršiti biološku sanaciju iste, i to o svom trošku.</t>
  </si>
  <si>
    <t>Obveza izvođača je na propisan način zbrinuti višak materijala iz rušenja i otpad. Ta obveza također podrazumijeva pronalaženje lokacija odlagališta (gradske deponije ili slično), pribavljanje pripadajućih suglasnosti nadležnih komunalnih i drugih službi, nadzornog inženjera, glavnog projektanta i investitora, te sve ostale troškove za zbrinjavanje viška materijala i otpada, što je uključeno u jediničnu cijenu.</t>
  </si>
  <si>
    <t>Troškovnik radova</t>
  </si>
  <si>
    <t xml:space="preserve">U ovom troskovniku izložene cijene odnose se na jediničnu mjeru izvršenog rada. Jedinične cijene obuhvaćaju sav rad, materijal, režije gradilišta i uprave radne organizacije, sva društvena i socijalna davanja te zaradu radne organizacije. Ovim cijenama obuhvaćeni su nadalje troškovi svih pripremnih i završnih radova, potrebne  privremene radničke  građevine, sve vrste instalacija, izrada i održavanje  privremenih služnih puteva, sva sredstva za prijenos alata i pribora, priprema i obrada materijala, odnosno sve što je potrebno ili neposredno potrebno za pravilno izvršenje radova. </t>
  </si>
  <si>
    <t>C.</t>
  </si>
  <si>
    <t xml:space="preserve">GRAÐEVINSKI RADOVI </t>
  </si>
  <si>
    <t xml:space="preserve"> INSTALACIJA VODE I KANALIZACIJE </t>
  </si>
  <si>
    <t xml:space="preserve">OSTALO UKUPNO </t>
  </si>
  <si>
    <t>PDV 25%</t>
  </si>
  <si>
    <t>SVEUKUPNO</t>
  </si>
  <si>
    <t>Ručno razbijanje poda i zida radi izrade novog vodovoda i kanalizacije u kuhinji koji se sastoji od slijedećih radova:
- razbijanje betonskog poda i zida od pune opeke ili blok opeke obložene postojećom keramikom ili teraco oblogom
-demontaža starih cijevi raznih profila s pažljivim odvajanjem na mjestu spoja na postojeću glavnu odvodnu i vodovodnu vertikalu
- postavljanje sloja pijeska ispod kanalizacionih cijevi
- betoniranje poda  na mjestima zahvata
- zidarsko krpanje zidova namjestima zahvata</t>
  </si>
  <si>
    <t>- postojeća kuhinja a svim uređajima i namještajem</t>
  </si>
  <si>
    <t>-zid</t>
  </si>
  <si>
    <t xml:space="preserve">Dobava i opločenje zidova u kuhinji zidnim, glatkim, keramičkim, rektificiranim pločicama I. klase, dimenzija 30/60 cm,u bijeloj boji, u visini do 2,1 m. U stavci je sav rad, materijal, reškanje, prijenosi, potrebne radne skele kao i učvrsne (metalne) lajsne na bridovima zidova. Pločice postavljati horizontalno, reška na rešku. Opločenje izvesti reška na rešku, ljepljenjem na postojeće zidove. Reške širine 3 mm, a dubine 5 mm i zapunjene specijalnom masom za reškanje (fugiranje)  sanitarnih prostora, u bijeloj boji, kao i pločice. Nakon obrade reške moraju biti jednolično obrađene i glatke.   </t>
  </si>
  <si>
    <t>Izvedba hidroizolacije prostora kuhinje visoko elastičnim cementnim mortom (polimerni cement) kvalitetnih i atestiranih proizvođača.Visoko elastični cementni mort nanosi se u ravnomjernoj debljini sloja min. 2 mm, na sazrele čvrste i čiste površine podloga, koje se prethodno moraju natopiti vodom i koja površinski oteče. Uza zidove izvesti izolaciju u visini 30 cm od gotovog poda. Temperatura za rad od +8 stupnjeva C  do +35 stupnjeva C, potrošnja 1,7 kg/m2 za svakih 1 mm debljine nanosa. Vrijeme između pojedinih nanosa je 4-5 sati. Grube neravnine na podovima obraditi cementnim slojem prije nanošenja hidroizolacije. Stavka sadrži sav potreban materijal i rad do potpune funkcionalne gotovosti stavke.</t>
  </si>
  <si>
    <t xml:space="preserve">Dobava i popločenje prostora kuhinje podnim, protukliznim,rektificiranim, pločicama, otpornim na kiseline i lužine, gres kvalitete, dimenzija 30/60 cm, u svijetlosivom ili pješčanom tonu. Popločenje izvesti ljepljenjem na pripremljenu podlogu. Eventualno potreban izravnavajući sloj je uključen u cijenu. Pločice postavljati reška na rešku, kompatibilno sa reškama zidnih pločica u oba smjera.Reške širine 3 mm, u istom tonu kao i pločice.U stavci je sav rad, materijal, reškanje, prijenosi, transporti.  </t>
  </si>
  <si>
    <t>DN 50</t>
  </si>
  <si>
    <t>Nabava, dobava i ugradnja opreme kuhinje.
Sva oprema sa priključcima na instalaciju vode i kanalizacije podrazumjeva spoj na postojeću instalaciju unutar zidova ili poda kupaonice. Zahvati zbog eventualnog
nepodudaranja tipova i vrsta vodova na glavnim ili zajedničkim vodovima nisu predmet ove ponude</t>
  </si>
  <si>
    <t>Dobava i montaža kompozitnih PP-R  cijevi za izvedbu unutarnje vodovodne instalacije hladne, tople vode, te cirkulacijskog voda, uključujući sve potrebne dijelove za spajanje ciejvi (kao što su spojnice, T komadi, redukcija, koljena, elektrospojnice i slično), potrebna izolacija (cijevi se postavljaju unutar sanitarnih čvorova u podu i u zidu) te pribor za ovjes i fiksiranje cvjevovoda i sl.
Za instalaciju koja se polaže u žljeb zida izolaciju izvesti omotom pustene vrpce Obračun po m1 izvedenog cjevovoda</t>
  </si>
  <si>
    <t>ventil 3/8''</t>
  </si>
  <si>
    <t>ventil 3/4''</t>
  </si>
  <si>
    <t>podni sifoni sa inox rešetkom 30x30 cm,komplet set</t>
  </si>
  <si>
    <t>podni sifoni sa inox rešetkom 30x80 cm, komplet set</t>
  </si>
  <si>
    <r>
      <t xml:space="preserve">Naručitelj:
</t>
    </r>
    <r>
      <rPr>
        <sz val="11"/>
        <rFont val="Arial"/>
        <family val="2"/>
        <charset val="238"/>
      </rPr>
      <t>CENTAR ZA PRUŽANJE USLUGA U ZAJEDNICI OSIJEK
Vinkovačka 61, 31000 Osijek
OIB: 61997429886</t>
    </r>
  </si>
  <si>
    <t>11.</t>
  </si>
  <si>
    <t>12.</t>
  </si>
  <si>
    <t>13.</t>
  </si>
  <si>
    <t>14.</t>
  </si>
  <si>
    <t>15.</t>
  </si>
  <si>
    <t>Obračun po kompletu.</t>
  </si>
  <si>
    <t>Red.broj.</t>
  </si>
  <si>
    <t>Opis</t>
  </si>
  <si>
    <t>Jed. mjere</t>
  </si>
  <si>
    <t xml:space="preserve">Kol. </t>
  </si>
  <si>
    <t>Jed. cijena (€)</t>
  </si>
  <si>
    <t>Ukupna cijena (€)</t>
  </si>
  <si>
    <t xml:space="preserve">NAPOMENA: Cijena za svaku točku ovog troškovnika mora obuhvatiti dobavu, montažu, spajanje, te dovođenje stavke u stanje potpune funkcionalnosti. U cijenu treba ukalkulirati sav spojni, montažni, pridržni i ostali materijal potreban za potpuno funkcioniranje pojedine stavke.  Prilikom izrada ponude treba imati u vidu najnovije važeće propise za pojedine vrste instalacije. Za sve eventualne primjedbe u pogledu izvođenja i troškovnika, odnosno davanja ponude obratiti se projektantu.  Izvođač je dužan prijenos, ugradnju i montažu opreme, kao  i svu građevinsku pomoć izvesti o svom trošku, te sve radove nuditi u jediničnim cijenama predmetnog troškovnika. Svi razdjelnici trebaju biti sastavljeni, ispitani i isporučeni sa natpisnom pločicom prema HRN EN 61439. </t>
  </si>
  <si>
    <t>I</t>
  </si>
  <si>
    <t>NN ORMAR I SEKUNDARNI NN RASPLET</t>
  </si>
  <si>
    <t>1.1</t>
  </si>
  <si>
    <t xml:space="preserve">Niskonaponski kompaktni zaštitni prekidač, nazivne struje tijela prekidača 160A, 3p, nazivnog napona Ue=690V, tropolni 3P, sa podešenjem zaštite od 0,4 - 1 In, nazivne granične prekidne moći Icu=25kA kod 415V AC prema IEC/EN 60947-2, sa elektroničkom zaštitnom jedinicom LS0I selektivnog tipa, sa isklopnim naponskim okidačem nazivnog napona 230VAC;
</t>
  </si>
  <si>
    <t>kpl</t>
  </si>
  <si>
    <t>1.2</t>
  </si>
  <si>
    <t>izolacijski nosač osigurača izvedbe prema IEC 269-2, četveropolni 4P, za cilindrične rastalne uloške dim. 22x58 380V</t>
  </si>
  <si>
    <t>1.3</t>
  </si>
  <si>
    <t xml:space="preserve">Odvodnik prenapona 3P+N, za TN-S sustave uzrmljenja Iimp= 12,5kA za valni oblik 10/350as, nazivna struja odvoda 25kA za valni oblik 8/20as, za nazivni linijski napon 230/400 VAC i vršni nazivni napon 350VAC, tip 1+2 sa iskrištem, s indikacijom dotrajalosti i 1 preklopnim kontaktom za signalizaciju dotrajalosti. Modularna izvedba za montažu na DIN nosač;
</t>
  </si>
  <si>
    <t>1.4</t>
  </si>
  <si>
    <t>izolacijski nosač osigurača izvedbe prema IEC 269-2, tropolni 3P, za cilindrične rastalne uloške dim. 14x51 400V;</t>
  </si>
  <si>
    <t>1.5</t>
  </si>
  <si>
    <t>izolacijski nosač osigurača izvedbe prema IEC 269-2, tropolni 3P, za cilindrične rastalne uloške dim. 22x58 400V;</t>
  </si>
  <si>
    <t>1.6</t>
  </si>
  <si>
    <t>osiguračka patrona za SBI 14x51mm, gG, 16A</t>
  </si>
  <si>
    <t>1.7</t>
  </si>
  <si>
    <t>osiguračka patrona za SBI 14x51mm, gG, 20A</t>
  </si>
  <si>
    <t>1.8</t>
  </si>
  <si>
    <t>osiguračka patrona za SBI 14x51mm, gG, 63A</t>
  </si>
  <si>
    <t>1.9</t>
  </si>
  <si>
    <t xml:space="preserve">Minijaturni automatski prekidač sa vizualnim indikatorom isključenja i mogućnošću prigradnje pomoćnog pribora, prekidne moći Icu=6kA kod 415V AC prema IEC/EN 60947-2, jednoploni, 6A, C krivulje; 
</t>
  </si>
  <si>
    <t>1.10</t>
  </si>
  <si>
    <t xml:space="preserve">Minijaturni automatski prekidač sa vizualnim indikatorom isključenja i mogućnošću prigradnje pomoćnog pribora, prekidne moći Icu=6kA kod 415V AC prema IEC/EN 60947-2, jednoploni, 10A, C krivulje; 
</t>
  </si>
  <si>
    <t>1.11</t>
  </si>
  <si>
    <t xml:space="preserve">Minijaturni automatski prekidač sa vizualnim indikatorom isključenja i mogućnošću prigradnje pomoćnog pribora, prekidne moći Icu=6kA kod 415V AC prema IEC/EN 60947-2, jednoploni, 16A, C krivulje; 
</t>
  </si>
  <si>
    <t>1.12</t>
  </si>
  <si>
    <t xml:space="preserve">Minijaturni automatski prekidač sa vizualnim indikatorom isključenja i mogućnošću prigradnje pomoćnog pribora, prekidne moći Icu=6kA kod 415V AC prema IEC/EN 60947-2, tropolni, 16A, C krivulje; 
</t>
  </si>
  <si>
    <t>1.13</t>
  </si>
  <si>
    <t xml:space="preserve">Minijaturni automatski prekidač sa vizualnim indikatorom isključenja i mogućnošću prigradnje pomoćnog pribora, prekidne moći Icu=6kA kod 415V AC prema IEC/EN 60947-2, tropolni, 32A, C krivulje; 
</t>
  </si>
  <si>
    <t>1.14</t>
  </si>
  <si>
    <t xml:space="preserve">Minijaturni automatski prekidač sa vizualnim indikatorom isključenja i mogućnošću prigradnje pomoćnog pribora, prekidne moći Icu=6kA kod 415V AC prema IEC/EN 60947-2, dvopolni, 10A, C krivulje; 
</t>
  </si>
  <si>
    <t>1.15</t>
  </si>
  <si>
    <t xml:space="preserve">Kombinirani zaštitni prekidač,  sa vizualnim indikatorom isključenja i gumbom za testiranje, nazivne prekidne moći Icn=10kA prema IEC/EN 61009, dvopolni 1P+ N, nazivne struje 16A, C krivulje, osjetljivosti 30mA, tip AC, sa pridruženim okidačem za isklop u slučaju nužde; 24V
</t>
  </si>
  <si>
    <t>1.16</t>
  </si>
  <si>
    <t xml:space="preserve">Diferencijalna zaštitna sklopka modularne izvedbe, sa vizualnim indikatorom isključenja i gumbom za testiranje, Icu=10kA kod 415V AC prema IEC/EN 61008-1, sa mogućnošću prigradnje pomoćnog pribora, četveropolna 3P+N, nazivne struje 63A, osjetljivosti 30mA, tip AC; 
</t>
  </si>
  <si>
    <t>1.17</t>
  </si>
  <si>
    <t xml:space="preserve">Isptravljač 230V/24V, 50Hz, za montažu na din šinu
</t>
  </si>
  <si>
    <t>1.18</t>
  </si>
  <si>
    <t xml:space="preserve">Jednopolni instalacijski sklopnik modularne uzvedbe, nazivna struja 25A za područje primjene AC-7A prema EN 61095, 1 radni glavni kontakt, sa mogućnošću prigradnje pomoćnog pribora, upravljački napona 230 VAC; 
</t>
  </si>
  <si>
    <t>1.19</t>
  </si>
  <si>
    <t>Multifunkcijski relej sa vremenskim kašnjenjem uklopa, 230V, 50Hz, 2 C/O</t>
  </si>
  <si>
    <t>1.20</t>
  </si>
  <si>
    <t xml:space="preserve">Prolazne redne stezaljke, vijčani priključak, montaža na DIN nosač, siva boja. Sukladnost sa normom IEC 60947-7-1, prema kvadraturi dolazni-odlaznih kabela i kataloškim oznakama proizvođača dolje navednim:
</t>
  </si>
  <si>
    <t>1.21</t>
  </si>
  <si>
    <t>Montažni pribor koji se sastoji od vodiča, kabelskih uvodnica, igličastih sabirnica za modularnu opremu, sabirnica nule i zemlje, vezica i ostalog sitnog montažnog pribora.</t>
  </si>
  <si>
    <t>Nespecificirani sitni montažni i instalacijski materijal</t>
  </si>
  <si>
    <t>UKUPNO I</t>
  </si>
  <si>
    <t>II.</t>
  </si>
  <si>
    <t>KABELSKI KANALI, KABELSKE POLICE I CIJEVI</t>
  </si>
  <si>
    <t>Dobava i postavljanje PVC parapetnog kanala, 45x100mm, komplet sa svim spojnim elementima, kutevima, pregradama, završetcima, poklopcem</t>
  </si>
  <si>
    <t>m</t>
  </si>
  <si>
    <t>Dobava i postavljanje u strop, zid od opeke, betonski estrih plastičnih samogasivih instalacijskih cijevi :</t>
  </si>
  <si>
    <t>2.1</t>
  </si>
  <si>
    <t>CSS16</t>
  </si>
  <si>
    <t>2.2</t>
  </si>
  <si>
    <t>CSS20</t>
  </si>
  <si>
    <t>2.3</t>
  </si>
  <si>
    <t>CSS25</t>
  </si>
  <si>
    <t>2.4</t>
  </si>
  <si>
    <t>CSS32</t>
  </si>
  <si>
    <t>2.5</t>
  </si>
  <si>
    <t>CSS40</t>
  </si>
  <si>
    <t>Dobava i polaganje krutih PVC cijevi sa montažnim obujmicama i pričvrsnim elementima, zajedno sa sitnim spojnim materijalom i priborom :</t>
  </si>
  <si>
    <t>PNT20mm</t>
  </si>
  <si>
    <t>UKUPNO II</t>
  </si>
  <si>
    <t>III.</t>
  </si>
  <si>
    <t>ELEKTRIČNA INSTALACIJA JAKE STRUJE (rasvjeta, utičnice i druga električna oprema)</t>
  </si>
  <si>
    <t>Dobava, montaža i spajanje p/ž utičnog modula širine 2M 2P+E, 250V, 16 A, boje po izboru Investitora</t>
  </si>
  <si>
    <t>Dobava, montaža i spajanje nosivog i dekorativnog okvira širine 2M, boje po izboru Investitora</t>
  </si>
  <si>
    <t>Dobava, montaža i spajanje kutije za ugradnju 2M u zid od opeke ili gips kartonske ploče</t>
  </si>
  <si>
    <t>Dobava, montaža i spajanje nosivog i dekorativnog okvira širine 4M, boje po izboru Investitora</t>
  </si>
  <si>
    <t>Dobava, montaža i spajanje kutije za ugradnju 4M u zid od opeke ili gips kartonske ploče</t>
  </si>
  <si>
    <t>Dobava, montaža i spajanje kutije za fiksni spoj opremljene za 5 priključnih stezaljki, 250V, 16 A.</t>
  </si>
  <si>
    <t>Dobava, montaža i spajanje p/ž obične jednostruke sklopke u zid od opeke ili gips kartonske ploče u zaštiti IP20, 250V, 10 A, kompletno sa nosivim i dekorativnim okvirom boje po izboru Investitora, te kutijom za ugradnju</t>
  </si>
  <si>
    <t>Dobava, montaža i spajanje n/ž trofazne priključnice, 400V, 16A, 50Hz, izvedena pod kutem</t>
  </si>
  <si>
    <t xml:space="preserve">Spajanje el. opreme koja se isporučuje po drugima (uklemati, ne puštati u pogon): </t>
  </si>
  <si>
    <t xml:space="preserve"> - Regulator ventilatora nape</t>
  </si>
  <si>
    <t xml:space="preserve"> - kuhinjski el. uređaji</t>
  </si>
  <si>
    <t>Dobava, montaža i spajanje sabirnice za izjednačenje potencijala s metalnim nožicama prema DIN VDE 0100-410/-540 kao i uzemljenja prema DIN VDE 0185-305
Mogućnosti priključaka:
• 7 jednožičanih ili višežičanih vodiča do 25 mm² ili finožičanih vodiče do 16 mm²
• 1 okrugli vodič Rd 8-10
• 1 plosnati vodič do FL30 ili okrugli vodič Rd 8-10
• Poklopac od sivog polistirola
• Podnožje od čelika, pocinčano
• Kontaktna šina od mjedi, niklano
• Vijci i premosnik od čelika, galvanski pocinčani
• Opteretivost strujom munje 100 kA (10/350) •   Tip kao Obo Betterman,  5015081</t>
  </si>
  <si>
    <t>Dobava, postavljanje i povezivanje metalnih masa vijčanim spojem sa nazubljenom podloškom kabel, vijcima, maticama, kabelskim stopicama kabelom/trakom.</t>
  </si>
  <si>
    <t>Dobava, montaža  i spajanje p/ž razvodne kutije dim. 100x100mm.</t>
  </si>
  <si>
    <t>Dobava, montaža  i spajanje p/ž razvodne kutije fi 120mm.</t>
  </si>
  <si>
    <t>Dobava i polaganje kabela u zaštitne instalacijske cijevi i kabwelske police sa izradom kabelskih završetaka i spajanjem:</t>
  </si>
  <si>
    <t>14.1</t>
  </si>
  <si>
    <t>NYY-J 2x1.5mm2</t>
  </si>
  <si>
    <t>14.2</t>
  </si>
  <si>
    <t>NYY-J 5x4mm2</t>
  </si>
  <si>
    <t>14.3</t>
  </si>
  <si>
    <t>FG16OR16 5x6mm2</t>
  </si>
  <si>
    <t>14.4</t>
  </si>
  <si>
    <t>NYY-J 3x1.5mm2</t>
  </si>
  <si>
    <t>14.5</t>
  </si>
  <si>
    <t>NYY-J 3x2.5mm2</t>
  </si>
  <si>
    <t>14.6</t>
  </si>
  <si>
    <t>NYY-J 5x2.5mm2</t>
  </si>
  <si>
    <t>14.7</t>
  </si>
  <si>
    <t>H07V-K 16mm2 ž/z</t>
  </si>
  <si>
    <t>14.8</t>
  </si>
  <si>
    <t>H07V-K 6mm2 ž/z</t>
  </si>
  <si>
    <t>14.9</t>
  </si>
  <si>
    <t>PP/L 2x0,75mm²</t>
  </si>
  <si>
    <t>14.10</t>
  </si>
  <si>
    <t>FG16OR16 5x50mm2</t>
  </si>
  <si>
    <t>14.11</t>
  </si>
  <si>
    <t>J-Y(St)Y 4x2x0.6Lg</t>
  </si>
  <si>
    <t>14.12</t>
  </si>
  <si>
    <t>JB-Y(ST)Y - 2X2X0.8</t>
  </si>
  <si>
    <t>15</t>
  </si>
  <si>
    <t>UKUPNO III</t>
  </si>
  <si>
    <t>IV.</t>
  </si>
  <si>
    <t>ISPITIVANJE I MJERENJE</t>
  </si>
  <si>
    <t>Ispitivanje, mjerenje, probni rad, pregledi, izdavanje protokola o mjerenjima  i sl. sukladno programu kakvoće (mjerenje srednje rasvjetljenosti prostora i vasnjkih površina,  mjerenje rasvjetljenosti sigurnosne rasvjete, mjerenje otpora izolacije,  ispitivanje impedancije petlje kvara, ispitivanje neprekidnosti zaštitnog vodiča i vodiča za izjednačavanje potencijala, mjerenje galvanske povezanost metalnih masa, ispitivanje funkcionalnosti protupožarnog tipkala, ispitivanje funkcionalnosti protupanične rasvjete, ispitivanje funkcionalnosti zaštitnih uređaja diferencijalne struje,  ispitivanje ispravnosti veza, dovođenje u punu funkcionalnost, puštanje u probni rad, ispitivanje uzemljenja).</t>
  </si>
  <si>
    <t>Rezultate dostaviti u elektroničkom i papirnatom obliku s odgovarajućim oznakama i izračunom ukupne dužine izmjerenih kabela; Rezultate dostaviti u elektroničkom i papirnatom obliku s odgovarajućim oznakama i izračunom ukupne dužine izmjerenih kabela</t>
  </si>
  <si>
    <t>V</t>
  </si>
  <si>
    <t>DOKUMENTACIJA</t>
  </si>
  <si>
    <t>Dostava jednopolnih shema – izvedeno stanje u PVC foliji i umetanje unutar svih razdjelnika</t>
  </si>
  <si>
    <t>UKUPNO V</t>
  </si>
  <si>
    <t xml:space="preserve">REKAPITULACIJA </t>
  </si>
  <si>
    <t>No.</t>
  </si>
  <si>
    <t>II</t>
  </si>
  <si>
    <t>III</t>
  </si>
  <si>
    <t>IV</t>
  </si>
  <si>
    <t>Sveukupno + PDV</t>
  </si>
  <si>
    <t>GRAÐEVINSKI i INSTALATERSKI RADOVI</t>
  </si>
  <si>
    <t>Elektroinstalaterski radovi</t>
  </si>
  <si>
    <t>UKUPNO RADOVI</t>
  </si>
  <si>
    <t>-demontaža vrata dim. 70-90/205+60</t>
  </si>
  <si>
    <t>- wc i vodokotlić</t>
  </si>
  <si>
    <t>Nabava, doprema i ugradnja pregradnog zida širine 15 cm, jednostruka metalna potkonstrukcija, dvostruka obloga od vodootpornih  i običnih gipskartonskih ploča.
Nenosivi unutarnji pregradni zid.
Osni razmak čeličnih profila 62,5 cm .
Visina zida  2,80 m. Ukupna širina zida 15,0 cm.
Potkonstrukcija izrađena iz čel.pocinčanog lima.</t>
  </si>
  <si>
    <t>Obostrana obloga iz  gips-kartonskih ploča debljine 12,5 mm. Obostrano dvostruko.
Izolacijski sloj iz mineralne vune debljine  80 mm.
Obavezno zapunjavanje spojeva prvog sloja ploča.
Razred kvalitete obrade površine K2.
U cijenu uračunati i postavljanje  ojačanja za ugradnju vrata.</t>
  </si>
  <si>
    <t>- vodootporne ploče</t>
  </si>
  <si>
    <t>Obrada špaleta keramičkim pločicama iste kvalitete kao i zidne oko prozora i vrata uključivo fugiranje, sve potrebne kutne lajsne i silikoniranja akrilnim silikonom</t>
  </si>
  <si>
    <t>Žbukanje svih unutarnjih zidova od betona i blok opeke, grubo vapneno cementnom žbukom granulacije 2mm i fino vapneno cementnom žbukom max. granulacije 1mm. Žbuka ukupne debljine 2,5 cm. Površinu zida prije žbukanja obraditi cementnim špric masom debljine 0,5-0,6 cm. Žbuku izvesti potpuno ravnu, a bridovi moraju biti ravni, oštri. Na sve rubove zida obavezno prije početka žbukanja postaviti AL kutne profile (spoj dva zida - bridovi). Na spojevima stropa i zida kao i betona i zida od opeke provesti rabiciranje s alkalno otpornom staklenom mrežicom. Nanesenu masu izravnati H letvom i zagladiti gladilicama. Kompletan rad, materijal i radna skela. Obračun po m2 zida.</t>
  </si>
  <si>
    <t>Dubljenje utora i raznih šliceva u zidovima od blok opeke. Žljebovi, prodori i rupe za instalacije izvode se struganjem, piljenjem i rezanjem, nikako udarnim metodama. Za izvođenje žljebova, prodora i rupa koristiti podobne alate za blok opeku.</t>
  </si>
  <si>
    <t xml:space="preserve">Zidarska ugradba raznih metalnih kuka za vješanje rasvjetnih tijela, grijačih tijela, cijevi, sidra i sl. predmeta u zidove od opeke uz prethodno bušenje šliceva i rupa s štemanjem max. veličine 100 x 100/80 mm. </t>
  </si>
  <si>
    <t>Ugradnju vršiti cem. mortom M 10 uz upotrebu lake pokretne skele. Kompletan rad i materijal. Obračun po komadu.</t>
  </si>
  <si>
    <t>Zidarska ugradnja raznih instalacionih ormarića u zidove od opeke  bez obzira na veličinu. Ugraditi cem. mortom M 10 i sidrima učvršćenim na ormariće. Kompletan rad i materijal. Obračun po komadu.</t>
  </si>
  <si>
    <t>Izvedba rabicirane cem. glazure (estriha) za postavu podova debljine sloja od 4,0 do 8 cm. Glazuru M 20 rabicirati pocinčanim pletivom  ili mrežom Q 131, ili mikroarmaturom za armiranje estriha (staklena ili čelična vlakna). Armatura uključena u stavku. Prije postave podova obvezna je proba vlažnosti. Max. 8% vlage u podlozi. cem. estrih obavezno odvojiti od zida trakom okipora debljine 2 cm, u cijenu uključiti i postavljanje PE folije.  Obračun po m2 izvedene površine.</t>
  </si>
  <si>
    <t>Zidarska pripomoć obrtničkim i instalaterskim radovima za ugradnju stolarije te krpanja utora nakon izvođenja instalaterskih i drugih radova. Obračun po opsegu posla u kompletu.</t>
  </si>
  <si>
    <t>- kod ugradnje stolarije, većih otvora 108 kom</t>
  </si>
  <si>
    <t>- kod instalaterskih radova</t>
  </si>
  <si>
    <t>Čišćenje objekta predviđeno je u 5 faza:
1. čišćenje nakon grubih građevinskih radova zajedno sa iznošenjem suvišnog materijala, šute, opeke i sl.
2. čišćenje prije žbukanja i ugradbe elemenata stolarije i bravarije i sl.
3. čišćenje poslije izvedbe instalacija
4. čišćenje prije polaganja podova
5. Definitivno čišćenje objekta prije primopredaje koje mora biti i najkvalitetnije. U zadnjoj fazi (5) obuhvatiti pranje i čišćenje fasade, stakla iznutra i izvana, vrata, podova i opločenja kompletno s odvozom otpada dobivenog čišćenjem.
Čisti se površina pod objektom (brutto površina) od cca 100,00 m2.</t>
  </si>
  <si>
    <t>Nabava, doprema i bojanje zidova disperzivnom mat bojom za unutarnje zidove na vodenoj bazi. Površina mora biti čvrsta, čista i suha. Nakon odgovarajuće pripreme nove i nebojane površine se premazuju podlogom za unutarnje zidove - razrijeđena boja u omjeru 1:5 voda: boja. Nakon podloge se nanosi 2 puna premaza boje za unutarnje zidove na bazi vodenih polidisperzija. Boja se nanosi valjkom ili kistom. U cijenu bojanja uračunati sve potrebne pripreme oko površine zidova - obavezno uključiti i gletanje svih zidnih ploha. Površine zidova su žbukane ili   od gipskartonskih  ploča. Obračun po m2 oličene površine. Rad i materijal, radna skela.</t>
  </si>
  <si>
    <t>Nabava, doprema i bojanje stropova bojom za interijere. Boja na bazi vodenih polidisperzija. Površina mora biti čvrsta, čista i suha. Boja se nanosi valjkom ili kistom. U cijenu bojanja uračunati i pripremu (gletanje) podgleda stropa od gipskartonskih ploča. Obračun po m2 oličenog stropa. Rad i materijal, radna skela. Prevladavajući će biti svijetli tonovi boje.</t>
  </si>
  <si>
    <t>DN 70</t>
  </si>
  <si>
    <t>DN 110</t>
  </si>
  <si>
    <t>DN 25</t>
  </si>
  <si>
    <t>DN 32</t>
  </si>
  <si>
    <t xml:space="preserve">ventil </t>
  </si>
  <si>
    <t xml:space="preserve">Ugradnja WC školjki
Nabava, dostava i montaža konzolne keramičke WC školjke, ovješenjem na zid (nosače vodokotlića) od sanitarne keramike I klase, bijele boje.
U komplet uključeno:
• viseća  WC školjka
•  daska - poklopac za WC školjku
•  montažni element za vodokotlić i školjku
•  WC vodokotlić za podžbuknu ugradnju, komplet s potisnom pločom i inox poklopcem i ovalnim tipkama za aktiviranje 6/3l.
• kutni kromirani ventili za vodu sa armiranim priključkom
• cijevi za vodu
U cijenu uključen sav materijal i rad, prijenosi i prijevozi, te ugradnja.
Oprema je srednjeg cjenovnog razreda, sve komplet sa standardnim priborom po uputi proizvođača, montirano i pušteno u pogon. </t>
  </si>
  <si>
    <t>Dobava materijala i montaža dovoda i odvoda dvostrukog kuhinjskog praonika iz nehrđajućeg lima, kojeg čine:</t>
  </si>
  <si>
    <t>-odvodni spoj za dvostruke sudopere, s ekscentričnim odvodom, s dva odvodna ventila, s komandom za regulaciju visine, sa zapornom kapom na priključku odvoda vode koja se može skinuti, s cijevnim sifonom, s horizontalnim odvodom DN40.</t>
  </si>
  <si>
    <t>-zakretna mješajuća jednoručna slavina DN15, uključivo sav sitni pomoćni materijal i rad. Obračun po kompletu.</t>
  </si>
  <si>
    <t>-zidne jednoručne poniklane mješalice za tuš s vodilicom, armiranim crijevom i tuš mlaznicom, spojeno na dovod vode</t>
  </si>
  <si>
    <t>-zidnog kromiranog držaća za sapun</t>
  </si>
  <si>
    <t>-zidnog kromiranog držaća ručnika</t>
  </si>
  <si>
    <t>-garniture odvoda sa sifonom i odvodnim lukom 45,  d50/40, s gornjim dijelom ventila od plemenitog čelika i čepom ventila od umjetnog materijala</t>
  </si>
  <si>
    <t>Dobava, prijenos i montaža  tuš kanalice, oblika i boje po izboru projektanta unutarnjeg uređenja, a sastoji se od:</t>
  </si>
  <si>
    <t>-ugradne tuš kanalice vel. 80 cm, bez obloge,  s klasičnim izljevom</t>
  </si>
  <si>
    <t>Izvedba priključka dovoda i odvoda hladne vode za stroj za pranje suđa , koji se sastoji iz holender slavine Ø1/2”,  odvod na sifon od sudopera, uključivo sav materijal i rad. Obračun po kompletu.</t>
  </si>
  <si>
    <t xml:space="preserve">-70/210 PVC vrata </t>
  </si>
  <si>
    <t xml:space="preserve">-70/205 PVC vrata </t>
  </si>
  <si>
    <t xml:space="preserve">-90/205 PVC vrata </t>
  </si>
  <si>
    <t xml:space="preserve">-nadvjetlo za vrata u širini vrata </t>
  </si>
  <si>
    <t xml:space="preserve">-80/205 PVC vrata </t>
  </si>
  <si>
    <t>Potrebni prepravci i prilagodbe plinske instalacija sa potrošnim materijalom, sve do pune gotovosti i funcionalnosti, predvidjeti i izrdu potreben tehničke dokumntacije.</t>
  </si>
  <si>
    <t xml:space="preserve">Sanitarne kabine  su od dekorativnih visokotlačnih prešanih laminat ploča.  </t>
  </si>
  <si>
    <t>Nabava, izrada, dobava i  ugradnja stijena sanitarnih kabina od  ploča debljine 13 mm, sa  jednokrilnim vratima. Stijena je visine 2100 mm zajedno sa inox nogicama visine 100 mm. Vrata su sa bravom. Prednja fronta je duljine 120 mm sa jednim vratnim krilom dim 610x2000 mm koja se otvaraju prema unutra i dva prednja fiksna dijela. Dovratnici fiksirani eloksiranim aluminijskim "U" profilom. Boja Mango.</t>
  </si>
  <si>
    <t>Ukupna dim. 120/210 cm</t>
  </si>
  <si>
    <r>
      <rPr>
        <b/>
        <sz val="10"/>
        <rFont val="Arial"/>
        <family val="2"/>
      </rPr>
      <t>OPIS</t>
    </r>
  </si>
  <si>
    <t>A.</t>
  </si>
  <si>
    <t>B.</t>
  </si>
  <si>
    <t>•</t>
  </si>
  <si>
    <t>paušalno</t>
  </si>
  <si>
    <t>Cijene su bez PDV-a!</t>
  </si>
  <si>
    <t>Obračun prema stvarno izvedenim količinama.</t>
  </si>
  <si>
    <r>
      <t>Dobava montaža i spajanje samostojećeg modularnog niskonaponskog sklopnog bloka, tipski atestiranog u skladu sa standardom IEC 60439-1, naziva "</t>
    </r>
    <r>
      <rPr>
        <b/>
        <sz val="10"/>
        <rFont val="Arial"/>
        <family val="2"/>
        <charset val="238"/>
      </rPr>
      <t>ROK</t>
    </r>
    <r>
      <rPr>
        <sz val="10"/>
        <rFont val="Arial"/>
        <family val="2"/>
        <charset val="238"/>
      </rPr>
      <t>", vršne vrijednosti kratkog spoja Ipk=53 kA, stupnja zaštite IP55, zaštićen sa polimer epoxy zaštitom u boji RAL 9001, sa punim vratima. Razdjelnik opremiti bravicama na vratima, nosačem za dokumentaciju, nosačima i pokrovnim pločama komponenata, stranicama, uvodnicama sa gornje i donje strane, krovom i ostalim potrebnim mehaničkim priborom. Predviđene su vertikalne i horizontalne sabirnce za napajanje aparata. U razdjelniku je potrebno ostaviti minimalno 30% rezervnog prostora. U razdjelnik ugraditi slijedeću opremu prema jednopolnoj shemi:</t>
    </r>
  </si>
  <si>
    <t>UKUPNO 1+2</t>
  </si>
  <si>
    <t>REKONSTRUKCIJA KUHINJE U ZGRADI CENTRA ZA PRUŽANJE USLUGA U ZAJEDNICI OSIJEK KUHINJE</t>
  </si>
  <si>
    <t>REKONSTRUKCIJA KUHINJE U ZGRADI CENTRA ZA PRUŽANJE USLUGA U ZAJEDNICI OSIJEK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</si>
</sst>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kn&quot;_-;\-* #,##0.00\ &quot;kn&quot;_-;_-* &quot;-&quot;??\ &quot;kn&quot;_-;_-@_-"/>
    <numFmt numFmtId="165" formatCode="_-* #,##0.00\ _k_n_-;\-* #,##0.00\ _k_n_-;_-* &quot;-&quot;??\ _k_n_-;_-@_-"/>
    <numFmt numFmtId="168" formatCode="0."/>
    <numFmt numFmtId="169" formatCode="#"/>
  </numFmts>
  <fonts count="38" x14ac:knownFonts="1">
    <font>
      <sz val="11"/>
      <color indexed="8"/>
      <name val="Calibri"/>
      <family val="2"/>
    </font>
    <font>
      <sz val="11"/>
      <color theme="1"/>
      <name val="Calibri"/>
      <family val="2"/>
      <charset val="238"/>
      <scheme val="minor"/>
    </font>
    <font>
      <sz val="10"/>
      <name val="Arial"/>
      <family val="2"/>
    </font>
    <font>
      <sz val="10"/>
      <name val="Arial"/>
      <family val="2"/>
      <charset val="238"/>
    </font>
    <font>
      <sz val="9"/>
      <name val="Arial"/>
      <family val="2"/>
      <charset val="238"/>
    </font>
    <font>
      <b/>
      <sz val="9"/>
      <name val="Arial"/>
      <family val="2"/>
      <charset val="238"/>
    </font>
    <font>
      <b/>
      <sz val="9"/>
      <color indexed="8"/>
      <name val="Arial"/>
      <family val="2"/>
      <charset val="238"/>
    </font>
    <font>
      <sz val="9"/>
      <color indexed="8"/>
      <name val="Arial"/>
      <family val="2"/>
      <charset val="238"/>
    </font>
    <font>
      <sz val="11"/>
      <color indexed="8"/>
      <name val="Calibri"/>
      <family val="2"/>
    </font>
    <font>
      <sz val="10"/>
      <name val="Arial"/>
      <family val="2"/>
    </font>
    <font>
      <sz val="10"/>
      <name val="Arial CE"/>
      <charset val="238"/>
    </font>
    <font>
      <sz val="11"/>
      <color theme="1"/>
      <name val="Calibri"/>
      <family val="2"/>
      <charset val="238"/>
      <scheme val="minor"/>
    </font>
    <font>
      <sz val="10"/>
      <color indexed="8"/>
      <name val="Arial"/>
      <family val="2"/>
      <charset val="238"/>
    </font>
    <font>
      <b/>
      <sz val="11"/>
      <name val="Arial"/>
      <family val="2"/>
      <charset val="238"/>
    </font>
    <font>
      <sz val="11"/>
      <name val="Arial"/>
      <family val="2"/>
      <charset val="238"/>
    </font>
    <font>
      <b/>
      <sz val="14"/>
      <name val="Arial"/>
      <family val="2"/>
      <charset val="238"/>
    </font>
    <font>
      <b/>
      <sz val="11"/>
      <color theme="1"/>
      <name val="Arial"/>
      <family val="2"/>
      <charset val="238"/>
    </font>
    <font>
      <sz val="11"/>
      <color indexed="8"/>
      <name val="Arial"/>
      <family val="2"/>
      <charset val="238"/>
    </font>
    <font>
      <b/>
      <sz val="12"/>
      <color theme="1"/>
      <name val="Arial"/>
      <family val="2"/>
      <charset val="238"/>
    </font>
    <font>
      <sz val="10"/>
      <color rgb="FF000000"/>
      <name val="Times New Roman"/>
      <family val="1"/>
    </font>
    <font>
      <sz val="9.5"/>
      <color rgb="FF000000"/>
      <name val="Arial"/>
      <family val="2"/>
    </font>
    <font>
      <b/>
      <sz val="9.5"/>
      <name val="Arial"/>
      <family val="2"/>
    </font>
    <font>
      <b/>
      <sz val="9.5"/>
      <color rgb="FF000000"/>
      <name val="Arial"/>
      <family val="2"/>
    </font>
    <font>
      <b/>
      <i/>
      <sz val="9.5"/>
      <name val="Arial"/>
      <family val="2"/>
    </font>
    <font>
      <sz val="9.5"/>
      <name val="Arial"/>
      <family val="2"/>
    </font>
    <font>
      <b/>
      <sz val="12.5"/>
      <name val="Arial"/>
      <family val="2"/>
    </font>
    <font>
      <sz val="8"/>
      <name val="Calibri"/>
      <family val="2"/>
    </font>
    <font>
      <sz val="10"/>
      <color rgb="FFFF0000"/>
      <name val="Arial"/>
      <family val="2"/>
      <charset val="238"/>
    </font>
    <font>
      <b/>
      <sz val="10"/>
      <name val="Arial"/>
      <family val="2"/>
      <charset val="238"/>
    </font>
    <font>
      <b/>
      <sz val="9.5"/>
      <color rgb="FF000000"/>
      <name val="Arial"/>
      <family val="2"/>
      <charset val="238"/>
    </font>
    <font>
      <b/>
      <sz val="10"/>
      <color theme="1"/>
      <name val="Arial"/>
      <family val="2"/>
      <charset val="238"/>
    </font>
    <font>
      <b/>
      <sz val="10"/>
      <color rgb="FFFF0000"/>
      <name val="Arial"/>
      <family val="2"/>
      <charset val="238"/>
    </font>
    <font>
      <b/>
      <sz val="10"/>
      <name val="Arial"/>
      <family val="2"/>
    </font>
    <font>
      <b/>
      <i/>
      <sz val="10"/>
      <name val="Arial"/>
      <family val="2"/>
      <charset val="238"/>
    </font>
    <font>
      <sz val="10"/>
      <color indexed="8"/>
      <name val="Calibri"/>
      <family val="2"/>
      <charset val="238"/>
    </font>
    <font>
      <sz val="10"/>
      <color rgb="FF000000"/>
      <name val="Arial"/>
      <family val="2"/>
      <charset val="238"/>
    </font>
    <font>
      <b/>
      <sz val="10"/>
      <color rgb="FF000000"/>
      <name val="Arial"/>
      <family val="2"/>
      <charset val="238"/>
    </font>
    <font>
      <b/>
      <i/>
      <sz val="10"/>
      <color rgb="FF000000"/>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EF"/>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E5"/>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rgb="FF9F9F9F"/>
      </left>
      <right style="thin">
        <color rgb="FF9F9F9F"/>
      </right>
      <top style="thin">
        <color rgb="FF9F9F9F"/>
      </top>
      <bottom style="thin">
        <color rgb="FF9F9F9F"/>
      </bottom>
      <diagonal/>
    </border>
    <border>
      <left style="thin">
        <color rgb="FF9F9F9F"/>
      </left>
      <right/>
      <top style="thin">
        <color rgb="FF9F9F9F"/>
      </top>
      <bottom style="thin">
        <color rgb="FF9F9F9F"/>
      </bottom>
      <diagonal/>
    </border>
    <border>
      <left/>
      <right/>
      <top style="thin">
        <color rgb="FF9F9F9F"/>
      </top>
      <bottom style="thin">
        <color rgb="FF9F9F9F"/>
      </bottom>
      <diagonal/>
    </border>
    <border>
      <left/>
      <right style="thin">
        <color rgb="FF9F9F9F"/>
      </right>
      <top style="thin">
        <color rgb="FF9F9F9F"/>
      </top>
      <bottom style="thin">
        <color rgb="FF9F9F9F"/>
      </bottom>
      <diagonal/>
    </border>
    <border>
      <left style="thin">
        <color rgb="FF9F9F9F"/>
      </left>
      <right style="thin">
        <color rgb="FF9F9F9F"/>
      </right>
      <top style="thin">
        <color rgb="FF9F9F9F"/>
      </top>
      <bottom style="thin">
        <color indexed="64"/>
      </bottom>
      <diagonal/>
    </border>
    <border>
      <left style="thin">
        <color rgb="FF9F9F9F"/>
      </left>
      <right/>
      <top style="thin">
        <color rgb="FF9F9F9F"/>
      </top>
      <bottom style="thin">
        <color indexed="64"/>
      </bottom>
      <diagonal/>
    </border>
    <border>
      <left/>
      <right/>
      <top style="thin">
        <color rgb="FF9F9F9F"/>
      </top>
      <bottom style="thin">
        <color indexed="64"/>
      </bottom>
      <diagonal/>
    </border>
    <border>
      <left style="thin">
        <color rgb="FF9F9F9F"/>
      </left>
      <right style="thin">
        <color rgb="FF9F9F9F"/>
      </right>
      <top/>
      <bottom style="thin">
        <color rgb="FF9F9F9F"/>
      </bottom>
      <diagonal/>
    </border>
    <border>
      <left style="thin">
        <color rgb="FF9F9F9F"/>
      </left>
      <right/>
      <top/>
      <bottom style="thin">
        <color rgb="FF9F9F9F"/>
      </bottom>
      <diagonal/>
    </border>
    <border>
      <left/>
      <right/>
      <top/>
      <bottom style="thin">
        <color rgb="FF9F9F9F"/>
      </bottom>
      <diagonal/>
    </border>
    <border>
      <left style="thin">
        <color rgb="FF9F9F9F"/>
      </left>
      <right/>
      <top style="thin">
        <color rgb="FF9F9F9F"/>
      </top>
      <bottom/>
      <diagonal/>
    </border>
    <border>
      <left style="thin">
        <color indexed="64"/>
      </left>
      <right style="thin">
        <color rgb="FF9F9F9F"/>
      </right>
      <top style="thin">
        <color rgb="FF9F9F9F"/>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rgb="FF9F9F9F"/>
      </left>
      <right style="thin">
        <color rgb="FF9F9F9F"/>
      </right>
      <top/>
      <bottom style="thin">
        <color indexed="64"/>
      </bottom>
      <diagonal/>
    </border>
    <border>
      <left style="thin">
        <color rgb="FF9F9F9F"/>
      </left>
      <right style="thin">
        <color rgb="FF9F9F9F"/>
      </right>
      <top/>
      <bottom/>
      <diagonal/>
    </border>
    <border>
      <left/>
      <right style="thin">
        <color auto="1"/>
      </right>
      <top style="thin">
        <color rgb="FF9F9F9F"/>
      </top>
      <bottom style="thin">
        <color indexed="64"/>
      </bottom>
      <diagonal/>
    </border>
    <border>
      <left/>
      <right style="thin">
        <color rgb="FF9F9F9F"/>
      </right>
      <top style="thin">
        <color rgb="FF9F9F9F"/>
      </top>
      <bottom style="thin">
        <color indexed="64"/>
      </bottom>
      <diagonal/>
    </border>
  </borders>
  <cellStyleXfs count="22">
    <xf numFmtId="0" fontId="0" fillId="0" borderId="0"/>
    <xf numFmtId="165" fontId="2" fillId="0" borderId="0" applyFont="0" applyFill="0" applyBorder="0" applyAlignment="0" applyProtection="0"/>
    <xf numFmtId="164" fontId="2" fillId="0" borderId="0" applyFont="0" applyFill="0" applyBorder="0" applyAlignment="0" applyProtection="0"/>
    <xf numFmtId="0" fontId="3" fillId="0" borderId="0"/>
    <xf numFmtId="0" fontId="2" fillId="0" borderId="0"/>
    <xf numFmtId="0" fontId="3" fillId="0" borderId="0"/>
    <xf numFmtId="0" fontId="10" fillId="0" borderId="0"/>
    <xf numFmtId="0" fontId="3" fillId="0" borderId="0"/>
    <xf numFmtId="0" fontId="9"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165" fontId="8" fillId="0" borderId="0" applyFont="0" applyFill="0" applyBorder="0" applyAlignment="0" applyProtection="0"/>
    <xf numFmtId="0" fontId="19" fillId="0" borderId="0"/>
    <xf numFmtId="0" fontId="3" fillId="0" borderId="0"/>
    <xf numFmtId="0" fontId="1" fillId="0" borderId="0"/>
  </cellStyleXfs>
  <cellXfs count="292">
    <xf numFmtId="0" fontId="0" fillId="0" borderId="0" xfId="0"/>
    <xf numFmtId="0" fontId="5" fillId="0" borderId="0" xfId="4" applyFont="1"/>
    <xf numFmtId="0" fontId="6" fillId="0" borderId="0" xfId="4" applyFont="1" applyAlignment="1">
      <alignment horizontal="center" wrapText="1"/>
    </xf>
    <xf numFmtId="0" fontId="6" fillId="0" borderId="0" xfId="4" applyFont="1" applyAlignment="1">
      <alignment horizontal="center" vertical="top" wrapText="1"/>
    </xf>
    <xf numFmtId="0" fontId="6" fillId="0" borderId="0" xfId="4" applyFont="1" applyAlignment="1">
      <alignment horizontal="right" vertical="top" wrapText="1"/>
    </xf>
    <xf numFmtId="4" fontId="7" fillId="0" borderId="0" xfId="4" applyNumberFormat="1" applyFont="1" applyAlignment="1">
      <alignment horizontal="right" vertical="top" wrapText="1"/>
    </xf>
    <xf numFmtId="4" fontId="6" fillId="0" borderId="0" xfId="4" applyNumberFormat="1" applyFont="1" applyAlignment="1">
      <alignment horizontal="right" vertical="top" wrapText="1"/>
    </xf>
    <xf numFmtId="0" fontId="14" fillId="0" borderId="0" xfId="0" applyFont="1" applyAlignment="1">
      <alignment vertical="top" wrapText="1"/>
    </xf>
    <xf numFmtId="0" fontId="13" fillId="0" borderId="0" xfId="0" applyFont="1" applyAlignment="1">
      <alignment vertical="top"/>
    </xf>
    <xf numFmtId="0" fontId="14" fillId="0" borderId="0" xfId="0" applyFont="1" applyAlignment="1">
      <alignment vertical="top"/>
    </xf>
    <xf numFmtId="0" fontId="16" fillId="0" borderId="0" xfId="0" applyFont="1" applyAlignment="1">
      <alignment vertical="top"/>
    </xf>
    <xf numFmtId="0" fontId="17" fillId="0" borderId="0" xfId="0" applyFont="1" applyAlignment="1">
      <alignment vertical="top"/>
    </xf>
    <xf numFmtId="0" fontId="5" fillId="0" borderId="0" xfId="0" applyFont="1" applyAlignment="1">
      <alignment horizontal="justify" wrapText="1"/>
    </xf>
    <xf numFmtId="0" fontId="6" fillId="0" borderId="0" xfId="4"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right" vertical="top"/>
    </xf>
    <xf numFmtId="0" fontId="5" fillId="0" borderId="0" xfId="4" applyFont="1" applyAlignment="1">
      <alignment horizontal="center" wrapText="1"/>
    </xf>
    <xf numFmtId="0" fontId="5" fillId="0" borderId="0" xfId="0" applyFont="1" applyAlignment="1">
      <alignment horizontal="left" vertical="top" wrapText="1"/>
    </xf>
    <xf numFmtId="0" fontId="0" fillId="0" borderId="0" xfId="0" applyAlignment="1">
      <alignment horizontal="left" vertical="top"/>
    </xf>
    <xf numFmtId="0" fontId="24" fillId="0" borderId="0" xfId="19" applyFont="1" applyAlignment="1">
      <alignment horizontal="left" vertical="top"/>
    </xf>
    <xf numFmtId="0" fontId="19" fillId="0" borderId="0" xfId="19" applyAlignment="1">
      <alignment horizontal="left" vertical="top"/>
    </xf>
    <xf numFmtId="0" fontId="0" fillId="6" borderId="0" xfId="0" applyFill="1" applyAlignment="1">
      <alignment horizontal="left" vertical="top"/>
    </xf>
    <xf numFmtId="0" fontId="25" fillId="6" borderId="19" xfId="19" applyFont="1" applyFill="1" applyBorder="1" applyAlignment="1">
      <alignment horizontal="center" vertical="top" wrapText="1"/>
    </xf>
    <xf numFmtId="0" fontId="25" fillId="6" borderId="21" xfId="19" applyFont="1" applyFill="1" applyBorder="1" applyAlignment="1">
      <alignment horizontal="right" vertical="top" wrapText="1"/>
    </xf>
    <xf numFmtId="0" fontId="24" fillId="7" borderId="18" xfId="19" applyFont="1" applyFill="1" applyBorder="1" applyAlignment="1">
      <alignment horizontal="right" vertical="top" wrapText="1" indent="2"/>
    </xf>
    <xf numFmtId="168" fontId="22" fillId="6" borderId="18" xfId="19" applyNumberFormat="1" applyFont="1" applyFill="1" applyBorder="1" applyAlignment="1">
      <alignment horizontal="right" vertical="top" indent="2" shrinkToFit="1"/>
    </xf>
    <xf numFmtId="0" fontId="21" fillId="6" borderId="19" xfId="19" applyFont="1" applyFill="1" applyBorder="1" applyAlignment="1">
      <alignment vertical="top" wrapText="1"/>
    </xf>
    <xf numFmtId="4" fontId="22" fillId="6" borderId="18" xfId="19" applyNumberFormat="1" applyFont="1" applyFill="1" applyBorder="1" applyAlignment="1">
      <alignment horizontal="right" vertical="top" shrinkToFit="1"/>
    </xf>
    <xf numFmtId="168" fontId="20" fillId="6" borderId="18" xfId="19" applyNumberFormat="1" applyFont="1" applyFill="1" applyBorder="1" applyAlignment="1">
      <alignment horizontal="right" vertical="top" indent="2" shrinkToFit="1"/>
    </xf>
    <xf numFmtId="0" fontId="21" fillId="6" borderId="28" xfId="19" applyFont="1" applyFill="1" applyBorder="1" applyAlignment="1">
      <alignment vertical="top" wrapText="1"/>
    </xf>
    <xf numFmtId="0" fontId="19" fillId="0" borderId="0" xfId="19" applyAlignment="1">
      <alignment horizontal="right" vertical="top"/>
    </xf>
    <xf numFmtId="0" fontId="0" fillId="0" borderId="0" xfId="0" applyAlignment="1">
      <alignment horizontal="right" vertical="top"/>
    </xf>
    <xf numFmtId="0" fontId="3" fillId="0" borderId="0" xfId="0" applyFont="1" applyAlignment="1">
      <alignment horizontal="justify" vertical="top"/>
    </xf>
    <xf numFmtId="0" fontId="21" fillId="6" borderId="13" xfId="19" applyFont="1" applyFill="1" applyBorder="1" applyAlignment="1">
      <alignment horizontal="center" vertical="top" wrapText="1"/>
    </xf>
    <xf numFmtId="0" fontId="21" fillId="6" borderId="13" xfId="19" applyFont="1" applyFill="1" applyBorder="1" applyAlignment="1">
      <alignment vertical="top" wrapText="1"/>
    </xf>
    <xf numFmtId="4" fontId="22" fillId="6" borderId="12" xfId="19" applyNumberFormat="1" applyFont="1" applyFill="1" applyBorder="1" applyAlignment="1">
      <alignment horizontal="right" vertical="top" shrinkToFit="1"/>
    </xf>
    <xf numFmtId="0" fontId="21" fillId="6" borderId="3" xfId="19" applyFont="1" applyFill="1" applyBorder="1" applyAlignment="1">
      <alignment horizontal="center" vertical="top" wrapText="1"/>
    </xf>
    <xf numFmtId="0" fontId="21" fillId="6" borderId="3" xfId="19" applyFont="1" applyFill="1" applyBorder="1" applyAlignment="1">
      <alignment vertical="top" wrapText="1"/>
    </xf>
    <xf numFmtId="4" fontId="22" fillId="6" borderId="5" xfId="19" applyNumberFormat="1" applyFont="1" applyFill="1" applyBorder="1" applyAlignment="1">
      <alignment horizontal="right" vertical="top" shrinkToFit="1"/>
    </xf>
    <xf numFmtId="0" fontId="21" fillId="6" borderId="22" xfId="19" applyFont="1" applyFill="1" applyBorder="1" applyAlignment="1">
      <alignment horizontal="center" vertical="top" wrapText="1"/>
    </xf>
    <xf numFmtId="0" fontId="21" fillId="6" borderId="23" xfId="19" applyFont="1" applyFill="1" applyBorder="1" applyAlignment="1">
      <alignment vertical="top" wrapText="1"/>
    </xf>
    <xf numFmtId="4" fontId="22" fillId="6" borderId="29" xfId="19" applyNumberFormat="1" applyFont="1" applyFill="1" applyBorder="1" applyAlignment="1">
      <alignment horizontal="right" vertical="top" shrinkToFit="1"/>
    </xf>
    <xf numFmtId="4" fontId="0" fillId="0" borderId="0" xfId="0" applyNumberFormat="1" applyAlignment="1">
      <alignment horizontal="left" vertical="top"/>
    </xf>
    <xf numFmtId="0" fontId="3" fillId="0" borderId="0" xfId="0" applyFont="1" applyAlignment="1">
      <alignment vertical="top" wrapText="1"/>
    </xf>
    <xf numFmtId="0" fontId="27" fillId="0" borderId="49" xfId="0" applyFont="1" applyBorder="1" applyAlignment="1">
      <alignment horizontal="center" wrapText="1"/>
    </xf>
    <xf numFmtId="0" fontId="27" fillId="0" borderId="0" xfId="0" applyFont="1" applyAlignment="1">
      <alignment horizontal="center" wrapText="1"/>
    </xf>
    <xf numFmtId="4" fontId="3" fillId="0" borderId="41" xfId="0" applyNumberFormat="1" applyFont="1" applyBorder="1" applyAlignment="1">
      <alignment horizontal="right" wrapText="1"/>
    </xf>
    <xf numFmtId="0" fontId="28" fillId="0" borderId="9" xfId="0" applyFont="1" applyBorder="1" applyAlignment="1">
      <alignment horizontal="left" vertical="top" wrapText="1"/>
    </xf>
    <xf numFmtId="4" fontId="27" fillId="0" borderId="49" xfId="0" applyNumberFormat="1" applyFont="1" applyBorder="1" applyAlignment="1">
      <alignment horizontal="right" wrapText="1"/>
    </xf>
    <xf numFmtId="4" fontId="27" fillId="0" borderId="0" xfId="0" applyNumberFormat="1" applyFont="1" applyAlignment="1">
      <alignment horizontal="right" wrapText="1"/>
    </xf>
    <xf numFmtId="0" fontId="28" fillId="7" borderId="18" xfId="19" applyFont="1" applyFill="1" applyBorder="1" applyAlignment="1">
      <alignment horizontal="center" vertical="center" wrapText="1"/>
    </xf>
    <xf numFmtId="0" fontId="28" fillId="7" borderId="18" xfId="19" applyFont="1" applyFill="1" applyBorder="1" applyAlignment="1">
      <alignment horizontal="center" wrapText="1"/>
    </xf>
    <xf numFmtId="0" fontId="30" fillId="0" borderId="12" xfId="0" applyFont="1" applyBorder="1"/>
    <xf numFmtId="0" fontId="30" fillId="0" borderId="13" xfId="0" applyFont="1" applyBorder="1"/>
    <xf numFmtId="0" fontId="30" fillId="0" borderId="14" xfId="0" applyFont="1" applyBorder="1"/>
    <xf numFmtId="0" fontId="28" fillId="6" borderId="0" xfId="0" applyFont="1" applyFill="1" applyAlignment="1">
      <alignment vertical="top"/>
    </xf>
    <xf numFmtId="0" fontId="35" fillId="0" borderId="0" xfId="0" applyFont="1" applyAlignment="1" applyProtection="1">
      <alignment vertical="top" wrapText="1"/>
      <protection locked="0"/>
    </xf>
    <xf numFmtId="4" fontId="34" fillId="0" borderId="0" xfId="0" applyNumberFormat="1" applyFont="1" applyAlignment="1">
      <alignment horizontal="right"/>
    </xf>
    <xf numFmtId="168" fontId="35" fillId="7" borderId="18" xfId="19" applyNumberFormat="1" applyFont="1" applyFill="1" applyBorder="1" applyAlignment="1">
      <alignment horizontal="center" vertical="top" shrinkToFit="1"/>
    </xf>
    <xf numFmtId="0" fontId="28" fillId="7" borderId="19" xfId="19" applyFont="1" applyFill="1" applyBorder="1" applyAlignment="1">
      <alignment horizontal="left" vertical="top" wrapText="1"/>
    </xf>
    <xf numFmtId="0" fontId="28" fillId="7" borderId="20" xfId="19" applyFont="1" applyFill="1" applyBorder="1" applyAlignment="1">
      <alignment horizontal="center" wrapText="1"/>
    </xf>
    <xf numFmtId="4" fontId="28" fillId="7" borderId="20" xfId="19" applyNumberFormat="1" applyFont="1" applyFill="1" applyBorder="1" applyAlignment="1">
      <alignment horizontal="right" wrapText="1"/>
    </xf>
    <xf numFmtId="4" fontId="36" fillId="7" borderId="21" xfId="19" applyNumberFormat="1" applyFont="1" applyFill="1" applyBorder="1" applyAlignment="1">
      <alignment horizontal="right" shrinkToFit="1"/>
    </xf>
    <xf numFmtId="168" fontId="37" fillId="7" borderId="18" xfId="19" applyNumberFormat="1" applyFont="1" applyFill="1" applyBorder="1" applyAlignment="1">
      <alignment horizontal="center" vertical="top" shrinkToFit="1"/>
    </xf>
    <xf numFmtId="0" fontId="33" fillId="7" borderId="19" xfId="19" applyFont="1" applyFill="1" applyBorder="1" applyAlignment="1">
      <alignment vertical="top" wrapText="1"/>
    </xf>
    <xf numFmtId="0" fontId="33" fillId="7" borderId="20" xfId="19" applyFont="1" applyFill="1" applyBorder="1" applyAlignment="1">
      <alignment vertical="top" wrapText="1"/>
    </xf>
    <xf numFmtId="0" fontId="33" fillId="7" borderId="21" xfId="19" applyFont="1" applyFill="1" applyBorder="1" applyAlignment="1">
      <alignment vertical="top" wrapText="1"/>
    </xf>
    <xf numFmtId="0" fontId="33" fillId="7" borderId="18" xfId="19" applyFont="1" applyFill="1" applyBorder="1" applyAlignment="1">
      <alignment horizontal="center" vertical="top" wrapText="1"/>
    </xf>
    <xf numFmtId="4" fontId="35" fillId="7" borderId="18" xfId="19" applyNumberFormat="1" applyFont="1" applyFill="1" applyBorder="1" applyAlignment="1">
      <alignment horizontal="right" shrinkToFit="1"/>
    </xf>
    <xf numFmtId="0" fontId="3" fillId="7" borderId="18" xfId="19" applyFont="1" applyFill="1" applyBorder="1" applyAlignment="1">
      <alignment horizontal="center" vertical="top" wrapText="1"/>
    </xf>
    <xf numFmtId="0" fontId="28" fillId="7" borderId="19" xfId="19" applyFont="1" applyFill="1" applyBorder="1" applyAlignment="1">
      <alignment vertical="top" wrapText="1"/>
    </xf>
    <xf numFmtId="0" fontId="28" fillId="7" borderId="20" xfId="19" applyFont="1" applyFill="1" applyBorder="1" applyAlignment="1">
      <alignment vertical="top" wrapText="1"/>
    </xf>
    <xf numFmtId="0" fontId="28" fillId="7" borderId="21" xfId="19" applyFont="1" applyFill="1" applyBorder="1" applyAlignment="1">
      <alignment vertical="top" wrapText="1"/>
    </xf>
    <xf numFmtId="4" fontId="36" fillId="7" borderId="18" xfId="19" applyNumberFormat="1" applyFont="1" applyFill="1" applyBorder="1" applyAlignment="1">
      <alignment horizontal="right" shrinkToFit="1"/>
    </xf>
    <xf numFmtId="0" fontId="28" fillId="7" borderId="18" xfId="19" applyFont="1" applyFill="1" applyBorder="1" applyAlignment="1">
      <alignment horizontal="center" vertical="top" wrapText="1"/>
    </xf>
    <xf numFmtId="0" fontId="33" fillId="7" borderId="20" xfId="19" applyFont="1" applyFill="1" applyBorder="1" applyAlignment="1">
      <alignment horizontal="center" wrapText="1"/>
    </xf>
    <xf numFmtId="4" fontId="33" fillId="7" borderId="20" xfId="19" applyNumberFormat="1" applyFont="1" applyFill="1" applyBorder="1" applyAlignment="1">
      <alignment horizontal="right" wrapText="1"/>
    </xf>
    <xf numFmtId="0" fontId="28" fillId="0" borderId="19" xfId="19" applyFont="1" applyBorder="1" applyAlignment="1">
      <alignment horizontal="center" vertical="top" wrapText="1"/>
    </xf>
    <xf numFmtId="0" fontId="28" fillId="0" borderId="20" xfId="19" applyFont="1" applyBorder="1" applyAlignment="1">
      <alignment horizontal="center" wrapText="1"/>
    </xf>
    <xf numFmtId="4" fontId="28" fillId="0" borderId="20" xfId="19" applyNumberFormat="1" applyFont="1" applyBorder="1" applyAlignment="1">
      <alignment horizontal="right" wrapText="1"/>
    </xf>
    <xf numFmtId="4" fontId="28" fillId="0" borderId="21" xfId="19" applyNumberFormat="1" applyFont="1" applyBorder="1" applyAlignment="1">
      <alignment horizontal="right" wrapText="1"/>
    </xf>
    <xf numFmtId="4" fontId="28" fillId="7" borderId="21" xfId="19" applyNumberFormat="1" applyFont="1" applyFill="1" applyBorder="1" applyAlignment="1">
      <alignment horizontal="right" wrapText="1"/>
    </xf>
    <xf numFmtId="168" fontId="35" fillId="7" borderId="25" xfId="19" applyNumberFormat="1" applyFont="1" applyFill="1" applyBorder="1" applyAlignment="1">
      <alignment horizontal="center" vertical="top" shrinkToFit="1"/>
    </xf>
    <xf numFmtId="0" fontId="28" fillId="7" borderId="26" xfId="19" applyFont="1" applyFill="1" applyBorder="1" applyAlignment="1">
      <alignment vertical="top" wrapText="1"/>
    </xf>
    <xf numFmtId="0" fontId="28" fillId="7" borderId="27" xfId="19" applyFont="1" applyFill="1" applyBorder="1" applyAlignment="1">
      <alignment horizontal="center" wrapText="1"/>
    </xf>
    <xf numFmtId="4" fontId="28" fillId="7" borderId="27" xfId="19" applyNumberFormat="1" applyFont="1" applyFill="1" applyBorder="1" applyAlignment="1">
      <alignment horizontal="right" wrapText="1"/>
    </xf>
    <xf numFmtId="4" fontId="33" fillId="7" borderId="21" xfId="19" applyNumberFormat="1" applyFont="1" applyFill="1" applyBorder="1" applyAlignment="1">
      <alignment horizontal="right" wrapText="1"/>
    </xf>
    <xf numFmtId="0" fontId="3" fillId="0" borderId="0" xfId="19" applyFont="1" applyAlignment="1">
      <alignment horizontal="left" vertical="top"/>
    </xf>
    <xf numFmtId="0" fontId="12" fillId="0" borderId="0" xfId="0" applyFont="1" applyAlignment="1">
      <alignment horizontal="left" vertical="top"/>
    </xf>
    <xf numFmtId="0" fontId="12" fillId="0" borderId="0" xfId="0" applyFont="1" applyAlignment="1">
      <alignment horizontal="center"/>
    </xf>
    <xf numFmtId="4" fontId="12" fillId="0" borderId="0" xfId="0" applyNumberFormat="1" applyFont="1" applyAlignment="1">
      <alignment horizontal="right"/>
    </xf>
    <xf numFmtId="0" fontId="35" fillId="0" borderId="0" xfId="19" applyFont="1" applyAlignment="1">
      <alignment horizontal="left" vertical="top"/>
    </xf>
    <xf numFmtId="0" fontId="35" fillId="0" borderId="0" xfId="19" applyFont="1" applyAlignment="1">
      <alignment horizontal="center"/>
    </xf>
    <xf numFmtId="4" fontId="35" fillId="0" borderId="0" xfId="19" applyNumberFormat="1" applyFont="1" applyAlignment="1">
      <alignment horizontal="right"/>
    </xf>
    <xf numFmtId="0" fontId="34" fillId="0" borderId="0" xfId="0" applyFont="1"/>
    <xf numFmtId="169" fontId="28" fillId="0" borderId="31" xfId="0" applyNumberFormat="1" applyFont="1" applyBorder="1" applyAlignment="1">
      <alignment horizontal="left" vertical="center" wrapText="1"/>
    </xf>
    <xf numFmtId="0" fontId="28" fillId="0" borderId="32" xfId="0" applyFont="1" applyBorder="1" applyAlignment="1">
      <alignment horizontal="left" vertical="center" wrapText="1"/>
    </xf>
    <xf numFmtId="169" fontId="28" fillId="0" borderId="34" xfId="0" applyNumberFormat="1" applyFont="1" applyBorder="1" applyAlignment="1">
      <alignment horizontal="left" vertical="center" wrapText="1"/>
    </xf>
    <xf numFmtId="0" fontId="28" fillId="0" borderId="11" xfId="0" applyFont="1" applyBorder="1" applyAlignment="1" applyProtection="1">
      <alignment horizontal="justify" vertical="top" wrapText="1"/>
      <protection locked="0"/>
    </xf>
    <xf numFmtId="49" fontId="28" fillId="4" borderId="37" xfId="0" applyNumberFormat="1" applyFont="1" applyFill="1" applyBorder="1" applyAlignment="1" applyProtection="1">
      <alignment horizontal="center" vertical="top" wrapText="1"/>
      <protection locked="0"/>
    </xf>
    <xf numFmtId="0" fontId="28" fillId="4" borderId="38" xfId="0" applyFont="1" applyFill="1" applyBorder="1" applyAlignment="1" applyProtection="1">
      <alignment horizontal="left" vertical="top" wrapText="1"/>
      <protection locked="0"/>
    </xf>
    <xf numFmtId="169" fontId="3" fillId="0" borderId="40" xfId="0" applyNumberFormat="1" applyFont="1" applyBorder="1" applyAlignment="1">
      <alignment horizontal="center" vertical="top" wrapText="1"/>
    </xf>
    <xf numFmtId="0" fontId="3" fillId="0" borderId="11" xfId="0" applyFont="1" applyBorder="1" applyAlignment="1">
      <alignment horizontal="justify" vertical="top" wrapText="1"/>
    </xf>
    <xf numFmtId="49" fontId="3" fillId="0" borderId="40" xfId="0" applyNumberFormat="1" applyFont="1" applyBorder="1" applyAlignment="1">
      <alignment horizontal="center" vertical="top" wrapText="1"/>
    </xf>
    <xf numFmtId="0" fontId="3" fillId="4" borderId="40" xfId="0" applyFont="1" applyFill="1" applyBorder="1" applyAlignment="1">
      <alignment horizontal="justify" vertical="top" wrapText="1"/>
    </xf>
    <xf numFmtId="0" fontId="28" fillId="4" borderId="11" xfId="0" applyFont="1" applyFill="1" applyBorder="1" applyAlignment="1">
      <alignment horizontal="right" vertical="top" wrapText="1"/>
    </xf>
    <xf numFmtId="49" fontId="28" fillId="2" borderId="37" xfId="0" applyNumberFormat="1" applyFont="1" applyFill="1" applyBorder="1" applyAlignment="1" applyProtection="1">
      <alignment horizontal="center" vertical="top" wrapText="1"/>
      <protection locked="0"/>
    </xf>
    <xf numFmtId="0" fontId="28" fillId="2" borderId="38" xfId="0" applyFont="1" applyFill="1" applyBorder="1" applyAlignment="1" applyProtection="1">
      <alignment horizontal="left" vertical="top" wrapText="1"/>
      <protection locked="0"/>
    </xf>
    <xf numFmtId="49" fontId="3" fillId="2" borderId="40" xfId="0" applyNumberFormat="1" applyFont="1" applyFill="1" applyBorder="1" applyAlignment="1">
      <alignment horizontal="center" vertical="top" wrapText="1"/>
    </xf>
    <xf numFmtId="0" fontId="28" fillId="2" borderId="11" xfId="0" applyFont="1" applyFill="1" applyBorder="1" applyAlignment="1">
      <alignment horizontal="right" vertical="top" wrapText="1"/>
    </xf>
    <xf numFmtId="49" fontId="28" fillId="5" borderId="37" xfId="0" applyNumberFormat="1" applyFont="1" applyFill="1" applyBorder="1" applyAlignment="1" applyProtection="1">
      <alignment horizontal="center" vertical="top" wrapText="1"/>
      <protection locked="0"/>
    </xf>
    <xf numFmtId="0" fontId="28" fillId="5" borderId="38" xfId="0" applyFont="1" applyFill="1" applyBorder="1" applyAlignment="1" applyProtection="1">
      <alignment horizontal="left" vertical="top" wrapText="1"/>
      <protection locked="0"/>
    </xf>
    <xf numFmtId="0" fontId="3" fillId="5" borderId="40" xfId="0" applyFont="1" applyFill="1" applyBorder="1" applyAlignment="1">
      <alignment horizontal="justify" vertical="top" wrapText="1"/>
    </xf>
    <xf numFmtId="0" fontId="28" fillId="5" borderId="11" xfId="0" applyFont="1" applyFill="1" applyBorder="1" applyAlignment="1">
      <alignment horizontal="right" vertical="top" wrapText="1"/>
    </xf>
    <xf numFmtId="49" fontId="28" fillId="8" borderId="37" xfId="0" applyNumberFormat="1" applyFont="1" applyFill="1" applyBorder="1" applyAlignment="1" applyProtection="1">
      <alignment horizontal="center" vertical="top" wrapText="1"/>
      <protection locked="0"/>
    </xf>
    <xf numFmtId="0" fontId="28" fillId="8" borderId="38" xfId="0" applyFont="1" applyFill="1" applyBorder="1" applyAlignment="1" applyProtection="1">
      <alignment horizontal="left" vertical="top" wrapText="1"/>
      <protection locked="0"/>
    </xf>
    <xf numFmtId="49" fontId="28" fillId="3" borderId="37" xfId="0" applyNumberFormat="1" applyFont="1" applyFill="1" applyBorder="1" applyAlignment="1" applyProtection="1">
      <alignment horizontal="center" vertical="top" wrapText="1"/>
      <protection locked="0"/>
    </xf>
    <xf numFmtId="0" fontId="28" fillId="3" borderId="38" xfId="0" applyFont="1" applyFill="1" applyBorder="1" applyAlignment="1" applyProtection="1">
      <alignment horizontal="left" vertical="top" wrapText="1"/>
      <protection locked="0"/>
    </xf>
    <xf numFmtId="0" fontId="3" fillId="3" borderId="40" xfId="0" applyFont="1" applyFill="1" applyBorder="1" applyAlignment="1">
      <alignment horizontal="justify" vertical="top" wrapText="1"/>
    </xf>
    <xf numFmtId="0" fontId="28" fillId="3" borderId="11" xfId="0" applyFont="1" applyFill="1" applyBorder="1" applyAlignment="1">
      <alignment horizontal="right" vertical="top" wrapText="1"/>
    </xf>
    <xf numFmtId="169" fontId="27" fillId="0" borderId="49" xfId="0" applyNumberFormat="1" applyFont="1" applyBorder="1" applyAlignment="1">
      <alignment horizontal="left" vertical="top" wrapText="1"/>
    </xf>
    <xf numFmtId="0" fontId="27" fillId="0" borderId="49" xfId="0" applyFont="1" applyBorder="1" applyAlignment="1">
      <alignment horizontal="left" vertical="top" wrapText="1"/>
    </xf>
    <xf numFmtId="169" fontId="27" fillId="0" borderId="0" xfId="0" applyNumberFormat="1" applyFont="1" applyAlignment="1">
      <alignment horizontal="left" vertical="top" wrapText="1"/>
    </xf>
    <xf numFmtId="0" fontId="27" fillId="0" borderId="0" xfId="0" applyFont="1" applyAlignment="1">
      <alignment horizontal="left" vertical="top" wrapText="1"/>
    </xf>
    <xf numFmtId="169" fontId="28" fillId="9" borderId="31" xfId="0" applyNumberFormat="1" applyFont="1" applyFill="1" applyBorder="1" applyAlignment="1">
      <alignment horizontal="center" vertical="top" wrapText="1"/>
    </xf>
    <xf numFmtId="49" fontId="28" fillId="0" borderId="40" xfId="0" applyNumberFormat="1" applyFont="1" applyBorder="1" applyAlignment="1">
      <alignment horizontal="left" vertical="top" wrapText="1"/>
    </xf>
    <xf numFmtId="49" fontId="28" fillId="0" borderId="42" xfId="0" applyNumberFormat="1" applyFont="1" applyBorder="1" applyAlignment="1">
      <alignment horizontal="left" vertical="top" wrapText="1"/>
    </xf>
    <xf numFmtId="169" fontId="27" fillId="9" borderId="53" xfId="0" applyNumberFormat="1" applyFont="1" applyFill="1" applyBorder="1" applyAlignment="1">
      <alignment horizontal="left" vertical="top" wrapText="1"/>
    </xf>
    <xf numFmtId="4" fontId="28" fillId="9" borderId="56" xfId="0" applyNumberFormat="1" applyFont="1" applyFill="1" applyBorder="1" applyAlignment="1">
      <alignment horizontal="right" wrapText="1"/>
    </xf>
    <xf numFmtId="169" fontId="3" fillId="9" borderId="0" xfId="0" applyNumberFormat="1" applyFont="1" applyFill="1" applyAlignment="1">
      <alignment horizontal="left" vertical="top" wrapText="1"/>
    </xf>
    <xf numFmtId="0" fontId="28" fillId="9" borderId="0" xfId="0" applyFont="1" applyFill="1" applyAlignment="1">
      <alignment horizontal="right" vertical="center" wrapText="1"/>
    </xf>
    <xf numFmtId="168" fontId="35" fillId="0" borderId="18" xfId="19" applyNumberFormat="1" applyFont="1" applyBorder="1" applyAlignment="1">
      <alignment horizontal="center" vertical="top" shrinkToFit="1"/>
    </xf>
    <xf numFmtId="0" fontId="28" fillId="0" borderId="19" xfId="19" applyFont="1" applyBorder="1" applyAlignment="1">
      <alignment horizontal="left" vertical="top" wrapText="1"/>
    </xf>
    <xf numFmtId="4" fontId="36" fillId="0" borderId="21" xfId="19" applyNumberFormat="1" applyFont="1" applyBorder="1" applyAlignment="1">
      <alignment horizontal="right" shrinkToFit="1"/>
    </xf>
    <xf numFmtId="168" fontId="37" fillId="0" borderId="18" xfId="19" applyNumberFormat="1" applyFont="1" applyBorder="1" applyAlignment="1">
      <alignment horizontal="center" vertical="top" shrinkToFit="1"/>
    </xf>
    <xf numFmtId="0" fontId="33" fillId="0" borderId="19" xfId="19" applyFont="1" applyBorder="1" applyAlignment="1">
      <alignment horizontal="left" vertical="top" wrapText="1"/>
    </xf>
    <xf numFmtId="0" fontId="33" fillId="0" borderId="20" xfId="19" applyFont="1" applyBorder="1" applyAlignment="1">
      <alignment horizontal="left" vertical="top" wrapText="1"/>
    </xf>
    <xf numFmtId="0" fontId="33" fillId="0" borderId="21" xfId="19" applyFont="1" applyBorder="1" applyAlignment="1">
      <alignment horizontal="left" vertical="top" wrapText="1"/>
    </xf>
    <xf numFmtId="168" fontId="35" fillId="0" borderId="18" xfId="19" applyNumberFormat="1" applyFont="1" applyBorder="1" applyAlignment="1">
      <alignment horizontal="right" vertical="top" indent="1" shrinkToFit="1"/>
    </xf>
    <xf numFmtId="0" fontId="35" fillId="0" borderId="18" xfId="19" applyFont="1" applyBorder="1" applyAlignment="1">
      <alignment horizontal="left" vertical="top" wrapText="1"/>
    </xf>
    <xf numFmtId="0" fontId="3" fillId="0" borderId="18" xfId="19" applyFont="1" applyBorder="1" applyAlignment="1">
      <alignment horizontal="center" wrapText="1"/>
    </xf>
    <xf numFmtId="4" fontId="35" fillId="0" borderId="18" xfId="19" applyNumberFormat="1" applyFont="1" applyBorder="1" applyAlignment="1">
      <alignment horizontal="right" shrinkToFit="1"/>
    </xf>
    <xf numFmtId="0" fontId="35" fillId="0" borderId="18" xfId="19" quotePrefix="1" applyFont="1" applyBorder="1" applyAlignment="1">
      <alignment horizontal="left" vertical="top" wrapText="1"/>
    </xf>
    <xf numFmtId="0" fontId="3" fillId="0" borderId="0" xfId="0" applyFont="1" applyAlignment="1">
      <alignment horizontal="justify" vertical="top" wrapText="1"/>
    </xf>
    <xf numFmtId="0" fontId="3" fillId="0" borderId="57" xfId="21" applyFont="1" applyBorder="1" applyAlignment="1">
      <alignment horizontal="justify" vertical="top" wrapText="1"/>
    </xf>
    <xf numFmtId="0" fontId="3" fillId="0" borderId="0" xfId="0" quotePrefix="1" applyFont="1" applyAlignment="1">
      <alignment horizontal="justify" vertical="top" wrapText="1"/>
    </xf>
    <xf numFmtId="0" fontId="3" fillId="0" borderId="18" xfId="19" applyFont="1" applyBorder="1" applyAlignment="1">
      <alignment horizontal="left" vertical="top" wrapText="1"/>
    </xf>
    <xf numFmtId="0" fontId="3" fillId="0" borderId="19" xfId="19" applyFont="1" applyBorder="1" applyAlignment="1">
      <alignment horizontal="center" wrapText="1"/>
    </xf>
    <xf numFmtId="4" fontId="35" fillId="0" borderId="20" xfId="19" applyNumberFormat="1" applyFont="1" applyBorder="1" applyAlignment="1">
      <alignment horizontal="right" shrinkToFit="1"/>
    </xf>
    <xf numFmtId="4" fontId="35" fillId="0" borderId="21" xfId="19" applyNumberFormat="1" applyFont="1" applyBorder="1" applyAlignment="1">
      <alignment horizontal="right" shrinkToFit="1"/>
    </xf>
    <xf numFmtId="4" fontId="3" fillId="0" borderId="20" xfId="19" applyNumberFormat="1" applyFont="1" applyBorder="1" applyAlignment="1">
      <alignment horizontal="right" wrapText="1"/>
    </xf>
    <xf numFmtId="4" fontId="3" fillId="0" borderId="21" xfId="19" applyNumberFormat="1" applyFont="1" applyBorder="1" applyAlignment="1">
      <alignment horizontal="right" wrapText="1"/>
    </xf>
    <xf numFmtId="0" fontId="3" fillId="0" borderId="19" xfId="19" applyFont="1" applyBorder="1" applyAlignment="1">
      <alignment horizontal="left" vertical="top" wrapText="1"/>
    </xf>
    <xf numFmtId="0" fontId="3" fillId="0" borderId="20" xfId="19" applyFont="1" applyBorder="1" applyAlignment="1">
      <alignment horizontal="center" wrapText="1"/>
    </xf>
    <xf numFmtId="0" fontId="3" fillId="0" borderId="18" xfId="19" applyFont="1" applyBorder="1" applyAlignment="1">
      <alignment horizontal="center" vertical="top" wrapText="1"/>
    </xf>
    <xf numFmtId="0" fontId="33" fillId="0" borderId="18" xfId="19" applyFont="1" applyBorder="1" applyAlignment="1">
      <alignment horizontal="center" vertical="top" wrapText="1"/>
    </xf>
    <xf numFmtId="0" fontId="33" fillId="0" borderId="19" xfId="19" applyFont="1" applyBorder="1" applyAlignment="1">
      <alignment vertical="top" wrapText="1"/>
    </xf>
    <xf numFmtId="0" fontId="33" fillId="0" borderId="20" xfId="19" applyFont="1" applyBorder="1" applyAlignment="1">
      <alignment vertical="top" wrapText="1"/>
    </xf>
    <xf numFmtId="0" fontId="33" fillId="0" borderId="21" xfId="19" applyFont="1" applyBorder="1" applyAlignment="1">
      <alignment vertical="top" wrapText="1"/>
    </xf>
    <xf numFmtId="0" fontId="3" fillId="0" borderId="18" xfId="19" applyFont="1" applyBorder="1" applyAlignment="1">
      <alignment horizontal="right" vertical="top" wrapText="1" indent="1"/>
    </xf>
    <xf numFmtId="0" fontId="35" fillId="0" borderId="18" xfId="19" applyFont="1" applyBorder="1" applyAlignment="1">
      <alignment horizontal="center" wrapText="1"/>
    </xf>
    <xf numFmtId="4" fontId="35" fillId="0" borderId="18" xfId="19" applyNumberFormat="1" applyFont="1" applyBorder="1" applyAlignment="1">
      <alignment horizontal="right" wrapText="1"/>
    </xf>
    <xf numFmtId="0" fontId="3" fillId="0" borderId="18" xfId="19" quotePrefix="1" applyFont="1" applyBorder="1" applyAlignment="1">
      <alignment horizontal="left" vertical="top" wrapText="1"/>
    </xf>
    <xf numFmtId="0" fontId="28" fillId="0" borderId="20" xfId="19" applyFont="1" applyBorder="1" applyAlignment="1">
      <alignment horizontal="left" vertical="top" wrapText="1"/>
    </xf>
    <xf numFmtId="168" fontId="35" fillId="0" borderId="0" xfId="19" applyNumberFormat="1" applyFont="1" applyAlignment="1">
      <alignment horizontal="right" vertical="top" indent="1" shrinkToFit="1"/>
    </xf>
    <xf numFmtId="0" fontId="3" fillId="0" borderId="20" xfId="19" applyFont="1" applyBorder="1" applyAlignment="1">
      <alignment horizontal="center" vertical="center" wrapText="1"/>
    </xf>
    <xf numFmtId="0" fontId="33" fillId="0" borderId="20" xfId="19" applyFont="1" applyBorder="1" applyAlignment="1">
      <alignment horizontal="center" wrapText="1"/>
    </xf>
    <xf numFmtId="4" fontId="33" fillId="0" borderId="20" xfId="19" applyNumberFormat="1" applyFont="1" applyBorder="1" applyAlignment="1">
      <alignment horizontal="right" wrapText="1"/>
    </xf>
    <xf numFmtId="4" fontId="36" fillId="0" borderId="18" xfId="19" applyNumberFormat="1" applyFont="1" applyBorder="1" applyAlignment="1">
      <alignment horizontal="right" shrinkToFit="1"/>
    </xf>
    <xf numFmtId="4" fontId="36" fillId="0" borderId="22" xfId="19" applyNumberFormat="1" applyFont="1" applyBorder="1" applyAlignment="1">
      <alignment horizontal="right" shrinkToFit="1"/>
    </xf>
    <xf numFmtId="4" fontId="36" fillId="7" borderId="58" xfId="19" applyNumberFormat="1" applyFont="1" applyFill="1" applyBorder="1" applyAlignment="1">
      <alignment horizontal="right" shrinkToFit="1"/>
    </xf>
    <xf numFmtId="168" fontId="20" fillId="0" borderId="18" xfId="19" applyNumberFormat="1" applyFont="1" applyBorder="1" applyAlignment="1">
      <alignment horizontal="right" vertical="top" indent="2" shrinkToFit="1"/>
    </xf>
    <xf numFmtId="0" fontId="24" fillId="0" borderId="19" xfId="19" applyFont="1" applyBorder="1" applyAlignment="1">
      <alignment vertical="top" wrapText="1"/>
    </xf>
    <xf numFmtId="4" fontId="22" fillId="0" borderId="18" xfId="19" applyNumberFormat="1" applyFont="1" applyBorder="1" applyAlignment="1">
      <alignment horizontal="right" vertical="top" shrinkToFit="1"/>
    </xf>
    <xf numFmtId="168" fontId="29" fillId="0" borderId="18" xfId="19" applyNumberFormat="1" applyFont="1" applyBorder="1" applyAlignment="1">
      <alignment horizontal="right" vertical="top" indent="2" shrinkToFit="1"/>
    </xf>
    <xf numFmtId="0" fontId="24" fillId="0" borderId="18" xfId="19" applyFont="1" applyBorder="1" applyAlignment="1">
      <alignment horizontal="right" vertical="top" wrapText="1" indent="2"/>
    </xf>
    <xf numFmtId="0" fontId="21" fillId="0" borderId="19" xfId="19" applyFont="1" applyBorder="1" applyAlignment="1">
      <alignment vertical="top" wrapText="1"/>
    </xf>
    <xf numFmtId="0" fontId="21" fillId="0" borderId="21" xfId="19" applyFont="1" applyBorder="1" applyAlignment="1">
      <alignment horizontal="right" vertical="top" wrapText="1"/>
    </xf>
    <xf numFmtId="0" fontId="23" fillId="0" borderId="0" xfId="19" applyFont="1" applyAlignment="1">
      <alignment horizontal="center" vertical="top" wrapText="1"/>
    </xf>
    <xf numFmtId="0" fontId="23" fillId="0" borderId="19" xfId="19" applyFont="1" applyBorder="1" applyAlignment="1">
      <alignment horizontal="left" vertical="top" wrapText="1"/>
    </xf>
    <xf numFmtId="0" fontId="23" fillId="0" borderId="21" xfId="19" applyFont="1" applyBorder="1" applyAlignment="1">
      <alignment horizontal="left" vertical="top" wrapText="1"/>
    </xf>
    <xf numFmtId="0" fontId="21" fillId="0" borderId="0" xfId="19" applyFont="1" applyAlignment="1">
      <alignment horizontal="center" vertical="top" wrapText="1"/>
    </xf>
    <xf numFmtId="0" fontId="21" fillId="0" borderId="0" xfId="19" applyFont="1" applyAlignment="1">
      <alignment vertical="top" wrapText="1"/>
    </xf>
    <xf numFmtId="4" fontId="22" fillId="0" borderId="0" xfId="19" applyNumberFormat="1" applyFont="1" applyAlignment="1">
      <alignment horizontal="right" vertical="top" shrinkToFit="1"/>
    </xf>
    <xf numFmtId="168" fontId="37" fillId="0" borderId="22" xfId="19" applyNumberFormat="1" applyFont="1" applyBorder="1" applyAlignment="1">
      <alignment horizontal="center" vertical="top" shrinkToFit="1"/>
    </xf>
    <xf numFmtId="0" fontId="33" fillId="0" borderId="23" xfId="19" applyFont="1" applyBorder="1" applyAlignment="1">
      <alignment vertical="top" wrapText="1"/>
    </xf>
    <xf numFmtId="0" fontId="33" fillId="0" borderId="24" xfId="19" applyFont="1" applyBorder="1" applyAlignment="1">
      <alignment horizontal="center" wrapText="1"/>
    </xf>
    <xf numFmtId="4" fontId="33" fillId="0" borderId="24" xfId="19" applyNumberFormat="1" applyFont="1" applyBorder="1" applyAlignment="1">
      <alignment horizontal="right" wrapText="1"/>
    </xf>
    <xf numFmtId="4" fontId="28" fillId="0" borderId="59" xfId="0" applyNumberFormat="1" applyFont="1" applyBorder="1" applyAlignment="1">
      <alignment horizontal="right" vertical="center"/>
    </xf>
    <xf numFmtId="4" fontId="28" fillId="0" borderId="11" xfId="0" applyNumberFormat="1" applyFont="1" applyBorder="1" applyAlignment="1">
      <alignment horizontal="right" wrapText="1"/>
    </xf>
    <xf numFmtId="0" fontId="3" fillId="0" borderId="19" xfId="19" applyFont="1" applyBorder="1" applyAlignment="1">
      <alignment vertical="top" wrapText="1"/>
    </xf>
    <xf numFmtId="0" fontId="3" fillId="0" borderId="22" xfId="19" applyFont="1" applyBorder="1" applyAlignment="1">
      <alignment horizontal="center" vertical="top" wrapText="1"/>
    </xf>
    <xf numFmtId="0" fontId="3" fillId="0" borderId="23" xfId="19" applyFont="1" applyBorder="1" applyAlignment="1">
      <alignment vertical="top" wrapText="1"/>
    </xf>
    <xf numFmtId="0" fontId="3" fillId="0" borderId="24" xfId="19" applyFont="1" applyBorder="1" applyAlignment="1">
      <alignment horizontal="center" wrapText="1"/>
    </xf>
    <xf numFmtId="4" fontId="3" fillId="0" borderId="24" xfId="19" applyNumberFormat="1" applyFont="1" applyBorder="1" applyAlignment="1">
      <alignment horizontal="right" wrapText="1"/>
    </xf>
    <xf numFmtId="0" fontId="28" fillId="0" borderId="60" xfId="19" applyFont="1" applyBorder="1" applyAlignment="1">
      <alignment horizontal="center" vertical="top" wrapText="1"/>
    </xf>
    <xf numFmtId="4" fontId="28" fillId="7" borderId="18" xfId="19" applyNumberFormat="1" applyFont="1" applyFill="1" applyBorder="1" applyAlignment="1">
      <alignment horizontal="center" wrapText="1"/>
    </xf>
    <xf numFmtId="0" fontId="33" fillId="7" borderId="20" xfId="19" applyFont="1" applyFill="1" applyBorder="1" applyAlignment="1">
      <alignment wrapText="1"/>
    </xf>
    <xf numFmtId="4" fontId="28" fillId="0" borderId="32" xfId="0" applyNumberFormat="1" applyFont="1" applyBorder="1" applyAlignment="1" applyProtection="1">
      <alignment horizontal="center" wrapText="1"/>
      <protection locked="0"/>
    </xf>
    <xf numFmtId="0" fontId="28" fillId="0" borderId="32" xfId="0" applyFont="1" applyBorder="1" applyAlignment="1" applyProtection="1">
      <alignment horizontal="center" wrapText="1"/>
      <protection locked="0"/>
    </xf>
    <xf numFmtId="4" fontId="28" fillId="0" borderId="32" xfId="0" applyNumberFormat="1" applyFont="1" applyBorder="1" applyAlignment="1" applyProtection="1">
      <alignment horizontal="right" wrapText="1"/>
      <protection locked="0"/>
    </xf>
    <xf numFmtId="4" fontId="28" fillId="0" borderId="33" xfId="0" applyNumberFormat="1" applyFont="1" applyBorder="1" applyAlignment="1" applyProtection="1">
      <alignment horizontal="right" wrapText="1"/>
      <protection locked="0"/>
    </xf>
    <xf numFmtId="4" fontId="28" fillId="0" borderId="35" xfId="0" applyNumberFormat="1" applyFont="1" applyBorder="1" applyAlignment="1" applyProtection="1">
      <alignment horizontal="center" wrapText="1"/>
      <protection locked="0"/>
    </xf>
    <xf numFmtId="0" fontId="28" fillId="0" borderId="35" xfId="0" applyFont="1" applyBorder="1" applyAlignment="1" applyProtection="1">
      <alignment horizontal="center" wrapText="1"/>
      <protection locked="0"/>
    </xf>
    <xf numFmtId="4" fontId="28" fillId="0" borderId="35" xfId="0" applyNumberFormat="1" applyFont="1" applyBorder="1" applyAlignment="1" applyProtection="1">
      <alignment horizontal="right" wrapText="1"/>
      <protection locked="0"/>
    </xf>
    <xf numFmtId="4" fontId="28" fillId="0" borderId="36" xfId="0" applyNumberFormat="1" applyFont="1" applyBorder="1" applyAlignment="1" applyProtection="1">
      <alignment horizontal="right" wrapText="1"/>
      <protection locked="0"/>
    </xf>
    <xf numFmtId="4" fontId="28" fillId="4" borderId="38" xfId="0" applyNumberFormat="1" applyFont="1" applyFill="1" applyBorder="1" applyAlignment="1" applyProtection="1">
      <alignment horizontal="center" wrapText="1"/>
      <protection locked="0"/>
    </xf>
    <xf numFmtId="0" fontId="31" fillId="4" borderId="38" xfId="0" applyFont="1" applyFill="1" applyBorder="1" applyAlignment="1" applyProtection="1">
      <alignment horizontal="center" wrapText="1"/>
      <protection locked="0"/>
    </xf>
    <xf numFmtId="4" fontId="28" fillId="4" borderId="38" xfId="0" applyNumberFormat="1" applyFont="1" applyFill="1" applyBorder="1" applyAlignment="1" applyProtection="1">
      <alignment horizontal="right" wrapText="1"/>
      <protection locked="0"/>
    </xf>
    <xf numFmtId="4" fontId="28" fillId="4" borderId="39" xfId="0" applyNumberFormat="1" applyFont="1" applyFill="1" applyBorder="1" applyAlignment="1" applyProtection="1">
      <alignment horizontal="right" wrapText="1"/>
      <protection locked="0"/>
    </xf>
    <xf numFmtId="0" fontId="3" fillId="0" borderId="11" xfId="0" applyFont="1" applyBorder="1" applyAlignment="1">
      <alignment horizontal="center" wrapText="1"/>
    </xf>
    <xf numFmtId="2" fontId="3" fillId="0" borderId="11" xfId="0" applyNumberFormat="1" applyFont="1" applyBorder="1" applyAlignment="1" applyProtection="1">
      <alignment horizontal="center" wrapText="1"/>
      <protection locked="0"/>
    </xf>
    <xf numFmtId="4" fontId="3" fillId="0" borderId="11" xfId="0" applyNumberFormat="1" applyFont="1" applyBorder="1" applyAlignment="1">
      <alignment horizontal="right" wrapText="1"/>
    </xf>
    <xf numFmtId="0" fontId="3" fillId="4" borderId="11" xfId="0" applyFont="1" applyFill="1" applyBorder="1" applyAlignment="1">
      <alignment horizontal="center" wrapText="1"/>
    </xf>
    <xf numFmtId="2" fontId="27" fillId="4" borderId="11" xfId="0" applyNumberFormat="1" applyFont="1" applyFill="1" applyBorder="1" applyAlignment="1" applyProtection="1">
      <alignment horizontal="center" wrapText="1"/>
      <protection locked="0"/>
    </xf>
    <xf numFmtId="4" fontId="3" fillId="4" borderId="11" xfId="0" applyNumberFormat="1" applyFont="1" applyFill="1" applyBorder="1" applyAlignment="1">
      <alignment horizontal="right" wrapText="1"/>
    </xf>
    <xf numFmtId="4" fontId="28" fillId="4" borderId="41" xfId="0" applyNumberFormat="1" applyFont="1" applyFill="1" applyBorder="1" applyAlignment="1">
      <alignment horizontal="right" wrapText="1"/>
    </xf>
    <xf numFmtId="4" fontId="28" fillId="2" borderId="38" xfId="0" applyNumberFormat="1" applyFont="1" applyFill="1" applyBorder="1" applyAlignment="1" applyProtection="1">
      <alignment horizontal="center" wrapText="1"/>
      <protection locked="0"/>
    </xf>
    <xf numFmtId="0" fontId="31" fillId="2" borderId="38" xfId="0" applyFont="1" applyFill="1" applyBorder="1" applyAlignment="1" applyProtection="1">
      <alignment horizontal="center" wrapText="1"/>
      <protection locked="0"/>
    </xf>
    <xf numFmtId="4" fontId="28" fillId="2" borderId="38" xfId="0" applyNumberFormat="1" applyFont="1" applyFill="1" applyBorder="1" applyAlignment="1" applyProtection="1">
      <alignment horizontal="right" wrapText="1"/>
      <protection locked="0"/>
    </xf>
    <xf numFmtId="4" fontId="28" fillId="2" borderId="39" xfId="0" applyNumberFormat="1" applyFont="1" applyFill="1" applyBorder="1" applyAlignment="1" applyProtection="1">
      <alignment horizontal="right" wrapText="1"/>
      <protection locked="0"/>
    </xf>
    <xf numFmtId="2" fontId="27" fillId="0" borderId="11" xfId="0" applyNumberFormat="1" applyFont="1" applyBorder="1" applyAlignment="1" applyProtection="1">
      <alignment horizontal="center" wrapText="1"/>
      <protection locked="0"/>
    </xf>
    <xf numFmtId="0" fontId="3" fillId="2" borderId="11" xfId="0" applyFont="1" applyFill="1" applyBorder="1" applyAlignment="1">
      <alignment horizontal="center" wrapText="1"/>
    </xf>
    <xf numFmtId="2" fontId="27" fillId="2" borderId="11" xfId="0" applyNumberFormat="1" applyFont="1" applyFill="1" applyBorder="1" applyAlignment="1" applyProtection="1">
      <alignment horizontal="center" wrapText="1"/>
      <protection locked="0"/>
    </xf>
    <xf numFmtId="4" fontId="3" fillId="2" borderId="11" xfId="0" applyNumberFormat="1" applyFont="1" applyFill="1" applyBorder="1" applyAlignment="1">
      <alignment horizontal="right" wrapText="1"/>
    </xf>
    <xf numFmtId="4" fontId="28" fillId="2" borderId="41" xfId="0" applyNumberFormat="1" applyFont="1" applyFill="1" applyBorder="1" applyAlignment="1">
      <alignment horizontal="right" wrapText="1"/>
    </xf>
    <xf numFmtId="4" fontId="28" fillId="5" borderId="38" xfId="0" applyNumberFormat="1" applyFont="1" applyFill="1" applyBorder="1" applyAlignment="1" applyProtection="1">
      <alignment horizontal="center" wrapText="1"/>
      <protection locked="0"/>
    </xf>
    <xf numFmtId="0" fontId="31" fillId="5" borderId="38" xfId="0" applyFont="1" applyFill="1" applyBorder="1" applyAlignment="1" applyProtection="1">
      <alignment horizontal="center" wrapText="1"/>
      <protection locked="0"/>
    </xf>
    <xf numFmtId="4" fontId="28" fillId="5" borderId="38" xfId="0" applyNumberFormat="1" applyFont="1" applyFill="1" applyBorder="1" applyAlignment="1" applyProtection="1">
      <alignment horizontal="right" wrapText="1"/>
      <protection locked="0"/>
    </xf>
    <xf numFmtId="4" fontId="28" fillId="5" borderId="39" xfId="0" applyNumberFormat="1" applyFont="1" applyFill="1" applyBorder="1" applyAlignment="1" applyProtection="1">
      <alignment horizontal="right" wrapText="1"/>
      <protection locked="0"/>
    </xf>
    <xf numFmtId="0" fontId="3" fillId="5" borderId="11" xfId="0" applyFont="1" applyFill="1" applyBorder="1" applyAlignment="1">
      <alignment horizontal="center" wrapText="1"/>
    </xf>
    <xf numFmtId="2" fontId="27" fillId="5" borderId="11" xfId="0" applyNumberFormat="1" applyFont="1" applyFill="1" applyBorder="1" applyAlignment="1" applyProtection="1">
      <alignment horizontal="center" wrapText="1"/>
      <protection locked="0"/>
    </xf>
    <xf numFmtId="4" fontId="3" fillId="5" borderId="11" xfId="0" applyNumberFormat="1" applyFont="1" applyFill="1" applyBorder="1" applyAlignment="1">
      <alignment horizontal="right" wrapText="1"/>
    </xf>
    <xf numFmtId="4" fontId="28" fillId="5" borderId="41" xfId="0" applyNumberFormat="1" applyFont="1" applyFill="1" applyBorder="1" applyAlignment="1">
      <alignment horizontal="right" wrapText="1"/>
    </xf>
    <xf numFmtId="4" fontId="28" fillId="8" borderId="38" xfId="0" applyNumberFormat="1" applyFont="1" applyFill="1" applyBorder="1" applyAlignment="1" applyProtection="1">
      <alignment horizontal="center" wrapText="1"/>
      <protection locked="0"/>
    </xf>
    <xf numFmtId="0" fontId="31" fillId="8" borderId="38" xfId="0" applyFont="1" applyFill="1" applyBorder="1" applyAlignment="1" applyProtection="1">
      <alignment horizontal="center" wrapText="1"/>
      <protection locked="0"/>
    </xf>
    <xf numFmtId="4" fontId="28" fillId="8" borderId="38" xfId="0" applyNumberFormat="1" applyFont="1" applyFill="1" applyBorder="1" applyAlignment="1" applyProtection="1">
      <alignment horizontal="right" wrapText="1"/>
      <protection locked="0"/>
    </xf>
    <xf numFmtId="4" fontId="28" fillId="8" borderId="39" xfId="0" applyNumberFormat="1" applyFont="1" applyFill="1" applyBorder="1" applyAlignment="1" applyProtection="1">
      <alignment horizontal="right" wrapText="1"/>
      <protection locked="0"/>
    </xf>
    <xf numFmtId="4" fontId="28" fillId="3" borderId="38" xfId="0" applyNumberFormat="1" applyFont="1" applyFill="1" applyBorder="1" applyAlignment="1" applyProtection="1">
      <alignment horizontal="center" wrapText="1"/>
      <protection locked="0"/>
    </xf>
    <xf numFmtId="0" fontId="31" fillId="3" borderId="38" xfId="0" applyFont="1" applyFill="1" applyBorder="1" applyAlignment="1" applyProtection="1">
      <alignment horizontal="center" wrapText="1"/>
      <protection locked="0"/>
    </xf>
    <xf numFmtId="4" fontId="28" fillId="3" borderId="38" xfId="0" applyNumberFormat="1" applyFont="1" applyFill="1" applyBorder="1" applyAlignment="1" applyProtection="1">
      <alignment horizontal="right" wrapText="1"/>
      <protection locked="0"/>
    </xf>
    <xf numFmtId="4" fontId="28" fillId="3" borderId="39" xfId="0" applyNumberFormat="1" applyFont="1" applyFill="1" applyBorder="1" applyAlignment="1" applyProtection="1">
      <alignment horizontal="right" wrapText="1"/>
      <protection locked="0"/>
    </xf>
    <xf numFmtId="4" fontId="3" fillId="0" borderId="48" xfId="0" applyNumberFormat="1" applyFont="1" applyBorder="1" applyAlignment="1">
      <alignment horizontal="right" wrapText="1"/>
    </xf>
    <xf numFmtId="0" fontId="3" fillId="3" borderId="11" xfId="0" applyFont="1" applyFill="1" applyBorder="1" applyAlignment="1">
      <alignment horizontal="center" wrapText="1"/>
    </xf>
    <xf numFmtId="2" fontId="27" fillId="3" borderId="11" xfId="0" applyNumberFormat="1" applyFont="1" applyFill="1" applyBorder="1" applyAlignment="1" applyProtection="1">
      <alignment horizontal="center" wrapText="1"/>
      <protection locked="0"/>
    </xf>
    <xf numFmtId="4" fontId="3" fillId="3" borderId="11" xfId="0" applyNumberFormat="1" applyFont="1" applyFill="1" applyBorder="1" applyAlignment="1">
      <alignment horizontal="right" wrapText="1"/>
    </xf>
    <xf numFmtId="4" fontId="28" fillId="3" borderId="41" xfId="0" applyNumberFormat="1" applyFont="1" applyFill="1" applyBorder="1" applyAlignment="1">
      <alignment horizontal="right" wrapText="1"/>
    </xf>
    <xf numFmtId="0" fontId="27" fillId="0" borderId="49" xfId="0" applyFont="1" applyBorder="1" applyAlignment="1" applyProtection="1">
      <alignment horizontal="center" wrapText="1"/>
      <protection locked="0"/>
    </xf>
    <xf numFmtId="0" fontId="27" fillId="0" borderId="0" xfId="0" applyFont="1" applyAlignment="1" applyProtection="1">
      <alignment horizontal="center" wrapText="1"/>
      <protection locked="0"/>
    </xf>
    <xf numFmtId="4" fontId="28" fillId="9" borderId="45" xfId="0" applyNumberFormat="1" applyFont="1" applyFill="1" applyBorder="1" applyAlignment="1" applyProtection="1">
      <alignment horizontal="right" wrapText="1"/>
      <protection locked="0"/>
    </xf>
    <xf numFmtId="0" fontId="28" fillId="0" borderId="10" xfId="0" applyFont="1" applyBorder="1" applyAlignment="1">
      <alignment horizontal="left" wrapText="1"/>
    </xf>
    <xf numFmtId="4" fontId="28" fillId="0" borderId="10" xfId="0" applyNumberFormat="1" applyFont="1" applyBorder="1" applyAlignment="1">
      <alignment horizontal="right" wrapText="1"/>
    </xf>
    <xf numFmtId="0" fontId="28" fillId="9" borderId="0" xfId="0" applyFont="1" applyFill="1" applyAlignment="1">
      <alignment horizontal="right" wrapText="1"/>
    </xf>
    <xf numFmtId="4" fontId="28" fillId="9" borderId="0" xfId="0" applyNumberFormat="1" applyFont="1" applyFill="1" applyAlignment="1">
      <alignment horizontal="right"/>
    </xf>
    <xf numFmtId="0" fontId="18" fillId="0" borderId="15" xfId="0" applyFont="1" applyBorder="1" applyAlignment="1">
      <alignment horizontal="center"/>
    </xf>
    <xf numFmtId="0" fontId="18" fillId="0" borderId="16" xfId="0" applyFont="1" applyBorder="1" applyAlignment="1">
      <alignment horizontal="center"/>
    </xf>
    <xf numFmtId="0" fontId="18" fillId="0" borderId="17" xfId="0" applyFont="1" applyBorder="1" applyAlignment="1">
      <alignment horizontal="center"/>
    </xf>
    <xf numFmtId="0" fontId="13" fillId="0" borderId="0" xfId="0" applyFont="1" applyAlignment="1">
      <alignment horizontal="center" wrapText="1"/>
    </xf>
    <xf numFmtId="0" fontId="15" fillId="10" borderId="1"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6" fillId="0" borderId="0" xfId="0" applyFont="1" applyAlignment="1">
      <alignment horizontal="center"/>
    </xf>
    <xf numFmtId="0" fontId="17" fillId="0" borderId="0" xfId="0" applyFont="1" applyAlignment="1">
      <alignment horizontal="center"/>
    </xf>
    <xf numFmtId="0" fontId="5" fillId="0" borderId="0" xfId="0" applyFont="1" applyAlignment="1">
      <alignment horizontal="left" vertical="top" wrapText="1"/>
    </xf>
    <xf numFmtId="0" fontId="13" fillId="0" borderId="0" xfId="0" applyFont="1" applyAlignment="1">
      <alignment horizontal="center"/>
    </xf>
    <xf numFmtId="0" fontId="17" fillId="0" borderId="0" xfId="0" applyFont="1" applyAlignment="1" applyProtection="1">
      <alignment horizontal="center" vertical="center"/>
      <protection locked="0"/>
    </xf>
    <xf numFmtId="0" fontId="4" fillId="0" borderId="0" xfId="0" applyFont="1" applyAlignment="1">
      <alignment horizontal="left" vertical="top" wrapText="1"/>
    </xf>
    <xf numFmtId="0" fontId="5" fillId="0" borderId="0" xfId="0" applyFont="1" applyAlignment="1">
      <alignment horizontal="left" vertical="center" wrapText="1"/>
    </xf>
    <xf numFmtId="0" fontId="28" fillId="9" borderId="50" xfId="0" applyFont="1" applyFill="1" applyBorder="1" applyAlignment="1">
      <alignment horizontal="center" vertical="top" wrapText="1"/>
    </xf>
    <xf numFmtId="0" fontId="28" fillId="9" borderId="51" xfId="0" applyFont="1" applyFill="1" applyBorder="1" applyAlignment="1">
      <alignment horizontal="center" vertical="top" wrapText="1"/>
    </xf>
    <xf numFmtId="0" fontId="28" fillId="9" borderId="52" xfId="0" applyFont="1" applyFill="1" applyBorder="1" applyAlignment="1">
      <alignment horizontal="center" vertical="top" wrapText="1"/>
    </xf>
    <xf numFmtId="0" fontId="28" fillId="0" borderId="11" xfId="0" applyFont="1" applyBorder="1" applyAlignment="1">
      <alignment horizontal="left" vertical="top" wrapText="1"/>
    </xf>
    <xf numFmtId="0" fontId="28" fillId="0" borderId="12" xfId="0" applyFont="1" applyBorder="1" applyAlignment="1">
      <alignment horizontal="left" vertical="top" wrapText="1"/>
    </xf>
    <xf numFmtId="0" fontId="28" fillId="0" borderId="13" xfId="0" applyFont="1" applyBorder="1" applyAlignment="1">
      <alignment horizontal="left" vertical="top" wrapText="1"/>
    </xf>
    <xf numFmtId="0" fontId="28" fillId="9" borderId="30" xfId="0" applyFont="1" applyFill="1" applyBorder="1" applyAlignment="1">
      <alignment horizontal="right" vertical="center" wrapText="1"/>
    </xf>
    <xf numFmtId="0" fontId="28" fillId="9" borderId="54" xfId="0" applyFont="1" applyFill="1" applyBorder="1" applyAlignment="1">
      <alignment horizontal="right" vertical="center" wrapText="1"/>
    </xf>
    <xf numFmtId="0" fontId="28" fillId="9" borderId="55" xfId="0" applyFont="1" applyFill="1" applyBorder="1" applyAlignment="1">
      <alignment horizontal="right" vertical="center" wrapText="1"/>
    </xf>
    <xf numFmtId="169" fontId="28" fillId="9" borderId="6" xfId="0" applyNumberFormat="1" applyFont="1" applyFill="1" applyBorder="1" applyAlignment="1">
      <alignment horizontal="center" vertical="center" wrapText="1"/>
    </xf>
    <xf numFmtId="169" fontId="28" fillId="9" borderId="7" xfId="0" applyNumberFormat="1" applyFont="1" applyFill="1" applyBorder="1" applyAlignment="1">
      <alignment horizontal="center" vertical="center" wrapText="1"/>
    </xf>
    <xf numFmtId="169" fontId="28" fillId="9" borderId="8" xfId="0" applyNumberFormat="1" applyFont="1" applyFill="1" applyBorder="1" applyAlignment="1">
      <alignment horizontal="center" vertical="center" wrapText="1"/>
    </xf>
    <xf numFmtId="169" fontId="3" fillId="0" borderId="42" xfId="0" applyNumberFormat="1" applyFont="1" applyBorder="1" applyAlignment="1">
      <alignment horizontal="center" vertical="top" wrapText="1"/>
    </xf>
    <xf numFmtId="169" fontId="3" fillId="0" borderId="34" xfId="0" applyNumberFormat="1" applyFont="1" applyBorder="1" applyAlignment="1">
      <alignment horizontal="center" vertical="top" wrapText="1"/>
    </xf>
    <xf numFmtId="0" fontId="3" fillId="0" borderId="43" xfId="0" applyFont="1" applyBorder="1" applyAlignment="1">
      <alignment horizontal="center" wrapText="1"/>
    </xf>
    <xf numFmtId="0" fontId="3" fillId="0" borderId="35" xfId="0" applyFont="1" applyBorder="1" applyAlignment="1">
      <alignment horizontal="center" wrapText="1"/>
    </xf>
    <xf numFmtId="0" fontId="3" fillId="0" borderId="44" xfId="0" applyFont="1" applyBorder="1" applyAlignment="1">
      <alignment horizontal="center" wrapText="1"/>
    </xf>
    <xf numFmtId="0" fontId="3" fillId="0" borderId="46" xfId="0" applyFont="1" applyBorder="1" applyAlignment="1">
      <alignment horizontal="center" wrapText="1"/>
    </xf>
    <xf numFmtId="4" fontId="3" fillId="0" borderId="44" xfId="0" applyNumberFormat="1" applyFont="1" applyBorder="1" applyAlignment="1">
      <alignment horizontal="right" wrapText="1"/>
    </xf>
    <xf numFmtId="4" fontId="3" fillId="0" borderId="46" xfId="0" applyNumberFormat="1" applyFont="1" applyBorder="1" applyAlignment="1">
      <alignment horizontal="right" wrapText="1"/>
    </xf>
    <xf numFmtId="4" fontId="3" fillId="0" borderId="45" xfId="0" applyNumberFormat="1" applyFont="1" applyBorder="1" applyAlignment="1">
      <alignment horizontal="right" wrapText="1"/>
    </xf>
    <xf numFmtId="4" fontId="3" fillId="0" borderId="47" xfId="0" applyNumberFormat="1" applyFont="1" applyBorder="1" applyAlignment="1">
      <alignment horizontal="right" wrapText="1"/>
    </xf>
    <xf numFmtId="0" fontId="21" fillId="7" borderId="19" xfId="19" applyFont="1" applyFill="1" applyBorder="1" applyAlignment="1">
      <alignment horizontal="center" vertical="top" wrapText="1"/>
    </xf>
    <xf numFmtId="0" fontId="21" fillId="7" borderId="21" xfId="19" applyFont="1" applyFill="1" applyBorder="1" applyAlignment="1">
      <alignment horizontal="center" vertical="top" wrapText="1"/>
    </xf>
  </cellXfs>
  <cellStyles count="22">
    <cellStyle name="Comma 2" xfId="1" xr:uid="{00000000-0005-0000-0000-000000000000}"/>
    <cellStyle name="Currency 2" xfId="2" xr:uid="{00000000-0005-0000-0000-000001000000}"/>
    <cellStyle name="Normal 10 2" xfId="3" xr:uid="{00000000-0005-0000-0000-000002000000}"/>
    <cellStyle name="Normal 2" xfId="4" xr:uid="{00000000-0005-0000-0000-000003000000}"/>
    <cellStyle name="Normal 2 10 2" xfId="5" xr:uid="{00000000-0005-0000-0000-000004000000}"/>
    <cellStyle name="Normal 2 2 7" xfId="6" xr:uid="{00000000-0005-0000-0000-000005000000}"/>
    <cellStyle name="Normal 2 3" xfId="7" xr:uid="{00000000-0005-0000-0000-000006000000}"/>
    <cellStyle name="Normal 2 34" xfId="8" xr:uid="{00000000-0005-0000-0000-000007000000}"/>
    <cellStyle name="Normal 3" xfId="9" xr:uid="{00000000-0005-0000-0000-000008000000}"/>
    <cellStyle name="Normal 3 2" xfId="10" xr:uid="{00000000-0005-0000-0000-000009000000}"/>
    <cellStyle name="Normal 4 10 2" xfId="11" xr:uid="{00000000-0005-0000-0000-00000A000000}"/>
    <cellStyle name="Normal 5 47" xfId="12" xr:uid="{00000000-0005-0000-0000-00000B000000}"/>
    <cellStyle name="Normal 5 58" xfId="13" xr:uid="{00000000-0005-0000-0000-00000C000000}"/>
    <cellStyle name="Normal 5 66" xfId="14" xr:uid="{00000000-0005-0000-0000-00000D000000}"/>
    <cellStyle name="Normal_PONUDE" xfId="20" xr:uid="{066B6D5F-B582-4096-A9CA-B476232365DA}"/>
    <cellStyle name="Normalno" xfId="0" builtinId="0"/>
    <cellStyle name="Normalno 10 3 2" xfId="21" xr:uid="{0345B3A9-D86F-416B-97FE-10252DB9FF63}"/>
    <cellStyle name="Normalno 11" xfId="15" xr:uid="{00000000-0005-0000-0000-00000F000000}"/>
    <cellStyle name="Normalno 2" xfId="19" xr:uid="{EB833EFC-4D12-4D96-865C-6CFA28918084}"/>
    <cellStyle name="Normalno 2 5" xfId="16" xr:uid="{00000000-0005-0000-0000-000010000000}"/>
    <cellStyle name="Obično_Nadcestarija Benkovac_kraj" xfId="17" xr:uid="{00000000-0005-0000-0000-000011000000}"/>
    <cellStyle name="Zarez 2" xfId="18" xr:uid="{00000000-0005-0000-0000-000012000000}"/>
  </cellStyles>
  <dxfs count="0"/>
  <tableStyles count="0" defaultTableStyle="TableStyleMedium2" defaultPivotStyle="PivotStyleMedium9"/>
  <colors>
    <mruColors>
      <color rgb="FFFFFFE5"/>
      <color rgb="FFEEFDE3"/>
      <color rgb="FFFFFFAB"/>
      <color rgb="FFEECADC"/>
      <color rgb="FFC5D3FF"/>
      <color rgb="FFFFF2C9"/>
      <color rgb="FFE3F1E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792480</xdr:colOff>
      <xdr:row>50</xdr:row>
      <xdr:rowOff>0</xdr:rowOff>
    </xdr:from>
    <xdr:to>
      <xdr:col>1</xdr:col>
      <xdr:colOff>790575</xdr:colOff>
      <xdr:row>50</xdr:row>
      <xdr:rowOff>0</xdr:rowOff>
    </xdr:to>
    <xdr:pic>
      <xdr:nvPicPr>
        <xdr:cNvPr id="2" name="Picture 2">
          <a:extLst>
            <a:ext uri="{FF2B5EF4-FFF2-40B4-BE49-F238E27FC236}">
              <a16:creationId xmlns:a16="http://schemas.microsoft.com/office/drawing/2014/main" id="{7ED79A45-4AB3-4130-8E81-E424345F6B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3525" y="254317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868680</xdr:colOff>
      <xdr:row>50</xdr:row>
      <xdr:rowOff>0</xdr:rowOff>
    </xdr:from>
    <xdr:to>
      <xdr:col>1</xdr:col>
      <xdr:colOff>866775</xdr:colOff>
      <xdr:row>50</xdr:row>
      <xdr:rowOff>0</xdr:rowOff>
    </xdr:to>
    <xdr:pic>
      <xdr:nvPicPr>
        <xdr:cNvPr id="3" name="Picture 3" descr="nealuce_parete">
          <a:extLst>
            <a:ext uri="{FF2B5EF4-FFF2-40B4-BE49-F238E27FC236}">
              <a16:creationId xmlns:a16="http://schemas.microsoft.com/office/drawing/2014/main" id="{C0E70E9C-2527-4A40-9BDB-4B5296E766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09725" y="254317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739140</xdr:colOff>
      <xdr:row>50</xdr:row>
      <xdr:rowOff>0</xdr:rowOff>
    </xdr:from>
    <xdr:to>
      <xdr:col>1</xdr:col>
      <xdr:colOff>742950</xdr:colOff>
      <xdr:row>50</xdr:row>
      <xdr:rowOff>15240</xdr:rowOff>
    </xdr:to>
    <xdr:pic>
      <xdr:nvPicPr>
        <xdr:cNvPr id="4" name="Picture 2">
          <a:extLst>
            <a:ext uri="{FF2B5EF4-FFF2-40B4-BE49-F238E27FC236}">
              <a16:creationId xmlns:a16="http://schemas.microsoft.com/office/drawing/2014/main" id="{1A11F800-29BC-450E-B6B8-B0FC5847AE8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543175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792480</xdr:colOff>
      <xdr:row>44</xdr:row>
      <xdr:rowOff>0</xdr:rowOff>
    </xdr:from>
    <xdr:to>
      <xdr:col>1</xdr:col>
      <xdr:colOff>790575</xdr:colOff>
      <xdr:row>44</xdr:row>
      <xdr:rowOff>0</xdr:rowOff>
    </xdr:to>
    <xdr:pic>
      <xdr:nvPicPr>
        <xdr:cNvPr id="5" name="Picture 10">
          <a:extLst>
            <a:ext uri="{FF2B5EF4-FFF2-40B4-BE49-F238E27FC236}">
              <a16:creationId xmlns:a16="http://schemas.microsoft.com/office/drawing/2014/main" id="{4A05BDAF-8574-46E8-A46F-BED3F9C211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3525" y="235648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792480</xdr:colOff>
      <xdr:row>44</xdr:row>
      <xdr:rowOff>0</xdr:rowOff>
    </xdr:from>
    <xdr:to>
      <xdr:col>1</xdr:col>
      <xdr:colOff>790575</xdr:colOff>
      <xdr:row>44</xdr:row>
      <xdr:rowOff>0</xdr:rowOff>
    </xdr:to>
    <xdr:pic>
      <xdr:nvPicPr>
        <xdr:cNvPr id="6" name="Picture 13">
          <a:extLst>
            <a:ext uri="{FF2B5EF4-FFF2-40B4-BE49-F238E27FC236}">
              <a16:creationId xmlns:a16="http://schemas.microsoft.com/office/drawing/2014/main" id="{9B9EF2E4-852B-41D7-B06E-96CF3C1642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3525" y="235648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792480</xdr:colOff>
      <xdr:row>50</xdr:row>
      <xdr:rowOff>0</xdr:rowOff>
    </xdr:from>
    <xdr:to>
      <xdr:col>1</xdr:col>
      <xdr:colOff>790575</xdr:colOff>
      <xdr:row>50</xdr:row>
      <xdr:rowOff>0</xdr:rowOff>
    </xdr:to>
    <xdr:pic>
      <xdr:nvPicPr>
        <xdr:cNvPr id="7" name="Picture 19">
          <a:extLst>
            <a:ext uri="{FF2B5EF4-FFF2-40B4-BE49-F238E27FC236}">
              <a16:creationId xmlns:a16="http://schemas.microsoft.com/office/drawing/2014/main" id="{A5A4A9BA-F570-4885-9824-1368E03375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3525" y="254317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792480</xdr:colOff>
      <xdr:row>50</xdr:row>
      <xdr:rowOff>0</xdr:rowOff>
    </xdr:from>
    <xdr:to>
      <xdr:col>1</xdr:col>
      <xdr:colOff>790575</xdr:colOff>
      <xdr:row>50</xdr:row>
      <xdr:rowOff>0</xdr:rowOff>
    </xdr:to>
    <xdr:pic>
      <xdr:nvPicPr>
        <xdr:cNvPr id="8" name="Picture 22">
          <a:extLst>
            <a:ext uri="{FF2B5EF4-FFF2-40B4-BE49-F238E27FC236}">
              <a16:creationId xmlns:a16="http://schemas.microsoft.com/office/drawing/2014/main" id="{566002AA-8B6E-46CA-9C89-B42174B0B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3525" y="254317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50</xdr:row>
      <xdr:rowOff>0</xdr:rowOff>
    </xdr:from>
    <xdr:to>
      <xdr:col>1</xdr:col>
      <xdr:colOff>628650</xdr:colOff>
      <xdr:row>50</xdr:row>
      <xdr:rowOff>57150</xdr:rowOff>
    </xdr:to>
    <xdr:pic>
      <xdr:nvPicPr>
        <xdr:cNvPr id="9" name="Picture 1">
          <a:extLst>
            <a:ext uri="{FF2B5EF4-FFF2-40B4-BE49-F238E27FC236}">
              <a16:creationId xmlns:a16="http://schemas.microsoft.com/office/drawing/2014/main" id="{A1BAEF89-D973-457B-A495-FFBE3BE9C06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543175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533400</xdr:colOff>
      <xdr:row>44</xdr:row>
      <xdr:rowOff>0</xdr:rowOff>
    </xdr:from>
    <xdr:to>
      <xdr:col>1</xdr:col>
      <xdr:colOff>533400</xdr:colOff>
      <xdr:row>44</xdr:row>
      <xdr:rowOff>0</xdr:rowOff>
    </xdr:to>
    <xdr:pic>
      <xdr:nvPicPr>
        <xdr:cNvPr id="10" name="Picture 1">
          <a:extLst>
            <a:ext uri="{FF2B5EF4-FFF2-40B4-BE49-F238E27FC236}">
              <a16:creationId xmlns:a16="http://schemas.microsoft.com/office/drawing/2014/main" id="{8DCD33CF-44CA-4FC0-B84D-9ACD845AFA3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76350" y="235648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739140</xdr:colOff>
      <xdr:row>44</xdr:row>
      <xdr:rowOff>0</xdr:rowOff>
    </xdr:from>
    <xdr:to>
      <xdr:col>1</xdr:col>
      <xdr:colOff>742950</xdr:colOff>
      <xdr:row>44</xdr:row>
      <xdr:rowOff>20955</xdr:rowOff>
    </xdr:to>
    <xdr:pic>
      <xdr:nvPicPr>
        <xdr:cNvPr id="11" name="Picture 2">
          <a:extLst>
            <a:ext uri="{FF2B5EF4-FFF2-40B4-BE49-F238E27FC236}">
              <a16:creationId xmlns:a16="http://schemas.microsoft.com/office/drawing/2014/main" id="{51993A63-763A-4161-9C84-0F2AE38EC4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35648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44</xdr:row>
      <xdr:rowOff>0</xdr:rowOff>
    </xdr:from>
    <xdr:to>
      <xdr:col>1</xdr:col>
      <xdr:colOff>628650</xdr:colOff>
      <xdr:row>44</xdr:row>
      <xdr:rowOff>91440</xdr:rowOff>
    </xdr:to>
    <xdr:pic>
      <xdr:nvPicPr>
        <xdr:cNvPr id="12" name="Picture 1">
          <a:extLst>
            <a:ext uri="{FF2B5EF4-FFF2-40B4-BE49-F238E27FC236}">
              <a16:creationId xmlns:a16="http://schemas.microsoft.com/office/drawing/2014/main" id="{115498AA-92D9-4B93-84CB-D7751824F51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3564850"/>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45</xdr:row>
      <xdr:rowOff>0</xdr:rowOff>
    </xdr:from>
    <xdr:to>
      <xdr:col>1</xdr:col>
      <xdr:colOff>742950</xdr:colOff>
      <xdr:row>45</xdr:row>
      <xdr:rowOff>15240</xdr:rowOff>
    </xdr:to>
    <xdr:pic>
      <xdr:nvPicPr>
        <xdr:cNvPr id="13" name="Picture 2">
          <a:extLst>
            <a:ext uri="{FF2B5EF4-FFF2-40B4-BE49-F238E27FC236}">
              <a16:creationId xmlns:a16="http://schemas.microsoft.com/office/drawing/2014/main" id="{6E50552B-F0EB-4F09-A2B6-142C6210A5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400300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45</xdr:row>
      <xdr:rowOff>0</xdr:rowOff>
    </xdr:from>
    <xdr:to>
      <xdr:col>1</xdr:col>
      <xdr:colOff>628650</xdr:colOff>
      <xdr:row>45</xdr:row>
      <xdr:rowOff>38100</xdr:rowOff>
    </xdr:to>
    <xdr:pic>
      <xdr:nvPicPr>
        <xdr:cNvPr id="14" name="Picture 1">
          <a:extLst>
            <a:ext uri="{FF2B5EF4-FFF2-40B4-BE49-F238E27FC236}">
              <a16:creationId xmlns:a16="http://schemas.microsoft.com/office/drawing/2014/main" id="{234329FF-AC9B-4F66-AD48-55916882BD6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40030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46</xdr:row>
      <xdr:rowOff>0</xdr:rowOff>
    </xdr:from>
    <xdr:to>
      <xdr:col>1</xdr:col>
      <xdr:colOff>742950</xdr:colOff>
      <xdr:row>46</xdr:row>
      <xdr:rowOff>15240</xdr:rowOff>
    </xdr:to>
    <xdr:pic>
      <xdr:nvPicPr>
        <xdr:cNvPr id="15" name="Picture 2">
          <a:extLst>
            <a:ext uri="{FF2B5EF4-FFF2-40B4-BE49-F238E27FC236}">
              <a16:creationId xmlns:a16="http://schemas.microsoft.com/office/drawing/2014/main" id="{5514F1BF-0A68-4012-9472-99B2429AED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428875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46</xdr:row>
      <xdr:rowOff>0</xdr:rowOff>
    </xdr:from>
    <xdr:to>
      <xdr:col>1</xdr:col>
      <xdr:colOff>628650</xdr:colOff>
      <xdr:row>46</xdr:row>
      <xdr:rowOff>38100</xdr:rowOff>
    </xdr:to>
    <xdr:pic>
      <xdr:nvPicPr>
        <xdr:cNvPr id="16" name="Picture 1">
          <a:extLst>
            <a:ext uri="{FF2B5EF4-FFF2-40B4-BE49-F238E27FC236}">
              <a16:creationId xmlns:a16="http://schemas.microsoft.com/office/drawing/2014/main" id="{3CA6CDAA-3619-47A3-8E6A-E6F51A5FD01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428875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47</xdr:row>
      <xdr:rowOff>0</xdr:rowOff>
    </xdr:from>
    <xdr:to>
      <xdr:col>1</xdr:col>
      <xdr:colOff>742950</xdr:colOff>
      <xdr:row>47</xdr:row>
      <xdr:rowOff>15240</xdr:rowOff>
    </xdr:to>
    <xdr:pic>
      <xdr:nvPicPr>
        <xdr:cNvPr id="17" name="Picture 2">
          <a:extLst>
            <a:ext uri="{FF2B5EF4-FFF2-40B4-BE49-F238E27FC236}">
              <a16:creationId xmlns:a16="http://schemas.microsoft.com/office/drawing/2014/main" id="{B33D274C-31EE-4500-A3B2-EE802B748C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457450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47</xdr:row>
      <xdr:rowOff>0</xdr:rowOff>
    </xdr:from>
    <xdr:to>
      <xdr:col>1</xdr:col>
      <xdr:colOff>628650</xdr:colOff>
      <xdr:row>47</xdr:row>
      <xdr:rowOff>38100</xdr:rowOff>
    </xdr:to>
    <xdr:pic>
      <xdr:nvPicPr>
        <xdr:cNvPr id="18" name="Picture 1">
          <a:extLst>
            <a:ext uri="{FF2B5EF4-FFF2-40B4-BE49-F238E27FC236}">
              <a16:creationId xmlns:a16="http://schemas.microsoft.com/office/drawing/2014/main" id="{E777F6D2-53E0-40AA-8E36-420F50D0DF6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45745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47</xdr:row>
      <xdr:rowOff>0</xdr:rowOff>
    </xdr:from>
    <xdr:to>
      <xdr:col>1</xdr:col>
      <xdr:colOff>742950</xdr:colOff>
      <xdr:row>47</xdr:row>
      <xdr:rowOff>15240</xdr:rowOff>
    </xdr:to>
    <xdr:pic>
      <xdr:nvPicPr>
        <xdr:cNvPr id="19" name="Picture 2">
          <a:extLst>
            <a:ext uri="{FF2B5EF4-FFF2-40B4-BE49-F238E27FC236}">
              <a16:creationId xmlns:a16="http://schemas.microsoft.com/office/drawing/2014/main" id="{C9AC013B-102E-4EC1-AFCA-912A420EC9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457450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47</xdr:row>
      <xdr:rowOff>0</xdr:rowOff>
    </xdr:from>
    <xdr:to>
      <xdr:col>1</xdr:col>
      <xdr:colOff>628650</xdr:colOff>
      <xdr:row>47</xdr:row>
      <xdr:rowOff>38100</xdr:rowOff>
    </xdr:to>
    <xdr:pic>
      <xdr:nvPicPr>
        <xdr:cNvPr id="20" name="Picture 1">
          <a:extLst>
            <a:ext uri="{FF2B5EF4-FFF2-40B4-BE49-F238E27FC236}">
              <a16:creationId xmlns:a16="http://schemas.microsoft.com/office/drawing/2014/main" id="{A60D1B23-0A84-4A83-88C7-49CB9FAD980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45745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49</xdr:row>
      <xdr:rowOff>0</xdr:rowOff>
    </xdr:from>
    <xdr:to>
      <xdr:col>1</xdr:col>
      <xdr:colOff>742950</xdr:colOff>
      <xdr:row>49</xdr:row>
      <xdr:rowOff>15240</xdr:rowOff>
    </xdr:to>
    <xdr:pic>
      <xdr:nvPicPr>
        <xdr:cNvPr id="21" name="Picture 2">
          <a:extLst>
            <a:ext uri="{FF2B5EF4-FFF2-40B4-BE49-F238E27FC236}">
              <a16:creationId xmlns:a16="http://schemas.microsoft.com/office/drawing/2014/main" id="{B2BF0F9E-4D63-4B6C-9F84-CC9B6F1CFCA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514600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49</xdr:row>
      <xdr:rowOff>0</xdr:rowOff>
    </xdr:from>
    <xdr:to>
      <xdr:col>1</xdr:col>
      <xdr:colOff>628650</xdr:colOff>
      <xdr:row>49</xdr:row>
      <xdr:rowOff>38100</xdr:rowOff>
    </xdr:to>
    <xdr:pic>
      <xdr:nvPicPr>
        <xdr:cNvPr id="22" name="Picture 1">
          <a:extLst>
            <a:ext uri="{FF2B5EF4-FFF2-40B4-BE49-F238E27FC236}">
              <a16:creationId xmlns:a16="http://schemas.microsoft.com/office/drawing/2014/main" id="{DE892CB1-6FF6-46C2-B256-30B026A34E0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51460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47</xdr:row>
      <xdr:rowOff>0</xdr:rowOff>
    </xdr:from>
    <xdr:to>
      <xdr:col>1</xdr:col>
      <xdr:colOff>742950</xdr:colOff>
      <xdr:row>47</xdr:row>
      <xdr:rowOff>15240</xdr:rowOff>
    </xdr:to>
    <xdr:pic>
      <xdr:nvPicPr>
        <xdr:cNvPr id="23" name="Picture 2">
          <a:extLst>
            <a:ext uri="{FF2B5EF4-FFF2-40B4-BE49-F238E27FC236}">
              <a16:creationId xmlns:a16="http://schemas.microsoft.com/office/drawing/2014/main" id="{30FA09D1-CF9F-43B4-AFB9-9C5AEEEB585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457450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47</xdr:row>
      <xdr:rowOff>0</xdr:rowOff>
    </xdr:from>
    <xdr:to>
      <xdr:col>1</xdr:col>
      <xdr:colOff>628650</xdr:colOff>
      <xdr:row>47</xdr:row>
      <xdr:rowOff>38100</xdr:rowOff>
    </xdr:to>
    <xdr:pic>
      <xdr:nvPicPr>
        <xdr:cNvPr id="24" name="Picture 1">
          <a:extLst>
            <a:ext uri="{FF2B5EF4-FFF2-40B4-BE49-F238E27FC236}">
              <a16:creationId xmlns:a16="http://schemas.microsoft.com/office/drawing/2014/main" id="{E6D1EEDE-2994-407B-B3F1-A3B0326D20D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45745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47</xdr:row>
      <xdr:rowOff>0</xdr:rowOff>
    </xdr:from>
    <xdr:to>
      <xdr:col>1</xdr:col>
      <xdr:colOff>742950</xdr:colOff>
      <xdr:row>47</xdr:row>
      <xdr:rowOff>15240</xdr:rowOff>
    </xdr:to>
    <xdr:pic>
      <xdr:nvPicPr>
        <xdr:cNvPr id="25" name="Picture 2">
          <a:extLst>
            <a:ext uri="{FF2B5EF4-FFF2-40B4-BE49-F238E27FC236}">
              <a16:creationId xmlns:a16="http://schemas.microsoft.com/office/drawing/2014/main" id="{F991446A-43E5-4A5C-9691-2C1D007DE5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457450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47</xdr:row>
      <xdr:rowOff>0</xdr:rowOff>
    </xdr:from>
    <xdr:to>
      <xdr:col>1</xdr:col>
      <xdr:colOff>628650</xdr:colOff>
      <xdr:row>47</xdr:row>
      <xdr:rowOff>38100</xdr:rowOff>
    </xdr:to>
    <xdr:pic>
      <xdr:nvPicPr>
        <xdr:cNvPr id="26" name="Picture 1">
          <a:extLst>
            <a:ext uri="{FF2B5EF4-FFF2-40B4-BE49-F238E27FC236}">
              <a16:creationId xmlns:a16="http://schemas.microsoft.com/office/drawing/2014/main" id="{0354CE4C-3C59-44A1-BD01-EF70BD55B7F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45745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47</xdr:row>
      <xdr:rowOff>0</xdr:rowOff>
    </xdr:from>
    <xdr:to>
      <xdr:col>1</xdr:col>
      <xdr:colOff>742950</xdr:colOff>
      <xdr:row>47</xdr:row>
      <xdr:rowOff>15240</xdr:rowOff>
    </xdr:to>
    <xdr:pic>
      <xdr:nvPicPr>
        <xdr:cNvPr id="27" name="Picture 2">
          <a:extLst>
            <a:ext uri="{FF2B5EF4-FFF2-40B4-BE49-F238E27FC236}">
              <a16:creationId xmlns:a16="http://schemas.microsoft.com/office/drawing/2014/main" id="{B9469465-911F-4CC1-9252-F609A906A8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457450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47</xdr:row>
      <xdr:rowOff>0</xdr:rowOff>
    </xdr:from>
    <xdr:to>
      <xdr:col>1</xdr:col>
      <xdr:colOff>628650</xdr:colOff>
      <xdr:row>47</xdr:row>
      <xdr:rowOff>38100</xdr:rowOff>
    </xdr:to>
    <xdr:pic>
      <xdr:nvPicPr>
        <xdr:cNvPr id="28" name="Picture 1">
          <a:extLst>
            <a:ext uri="{FF2B5EF4-FFF2-40B4-BE49-F238E27FC236}">
              <a16:creationId xmlns:a16="http://schemas.microsoft.com/office/drawing/2014/main" id="{8213E8D6-A604-46A6-880C-49BB43BC4FD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45745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48</xdr:row>
      <xdr:rowOff>0</xdr:rowOff>
    </xdr:from>
    <xdr:to>
      <xdr:col>1</xdr:col>
      <xdr:colOff>742950</xdr:colOff>
      <xdr:row>48</xdr:row>
      <xdr:rowOff>15240</xdr:rowOff>
    </xdr:to>
    <xdr:pic>
      <xdr:nvPicPr>
        <xdr:cNvPr id="29" name="Picture 2">
          <a:extLst>
            <a:ext uri="{FF2B5EF4-FFF2-40B4-BE49-F238E27FC236}">
              <a16:creationId xmlns:a16="http://schemas.microsoft.com/office/drawing/2014/main" id="{30FA7CEE-5EB2-449E-AFA8-9AEC2D3693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486025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48</xdr:row>
      <xdr:rowOff>0</xdr:rowOff>
    </xdr:from>
    <xdr:to>
      <xdr:col>1</xdr:col>
      <xdr:colOff>628650</xdr:colOff>
      <xdr:row>48</xdr:row>
      <xdr:rowOff>38100</xdr:rowOff>
    </xdr:to>
    <xdr:pic>
      <xdr:nvPicPr>
        <xdr:cNvPr id="30" name="Picture 1">
          <a:extLst>
            <a:ext uri="{FF2B5EF4-FFF2-40B4-BE49-F238E27FC236}">
              <a16:creationId xmlns:a16="http://schemas.microsoft.com/office/drawing/2014/main" id="{32DEE108-75A9-4E08-B8CE-8EDD3682E49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486025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49</xdr:row>
      <xdr:rowOff>0</xdr:rowOff>
    </xdr:from>
    <xdr:to>
      <xdr:col>1</xdr:col>
      <xdr:colOff>742950</xdr:colOff>
      <xdr:row>49</xdr:row>
      <xdr:rowOff>15240</xdr:rowOff>
    </xdr:to>
    <xdr:pic>
      <xdr:nvPicPr>
        <xdr:cNvPr id="31" name="Picture 2">
          <a:extLst>
            <a:ext uri="{FF2B5EF4-FFF2-40B4-BE49-F238E27FC236}">
              <a16:creationId xmlns:a16="http://schemas.microsoft.com/office/drawing/2014/main" id="{DD8F71DC-D6C4-4C84-8F89-874C457065B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514600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49</xdr:row>
      <xdr:rowOff>0</xdr:rowOff>
    </xdr:from>
    <xdr:to>
      <xdr:col>1</xdr:col>
      <xdr:colOff>628650</xdr:colOff>
      <xdr:row>49</xdr:row>
      <xdr:rowOff>38100</xdr:rowOff>
    </xdr:to>
    <xdr:pic>
      <xdr:nvPicPr>
        <xdr:cNvPr id="32" name="Picture 1">
          <a:extLst>
            <a:ext uri="{FF2B5EF4-FFF2-40B4-BE49-F238E27FC236}">
              <a16:creationId xmlns:a16="http://schemas.microsoft.com/office/drawing/2014/main" id="{4B489E31-1CD7-4C30-8795-40AB2C3B98C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51460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49</xdr:row>
      <xdr:rowOff>0</xdr:rowOff>
    </xdr:from>
    <xdr:to>
      <xdr:col>1</xdr:col>
      <xdr:colOff>742950</xdr:colOff>
      <xdr:row>49</xdr:row>
      <xdr:rowOff>15240</xdr:rowOff>
    </xdr:to>
    <xdr:pic>
      <xdr:nvPicPr>
        <xdr:cNvPr id="33" name="Picture 2">
          <a:extLst>
            <a:ext uri="{FF2B5EF4-FFF2-40B4-BE49-F238E27FC236}">
              <a16:creationId xmlns:a16="http://schemas.microsoft.com/office/drawing/2014/main" id="{2CA3A6A5-2F1D-4849-81C4-2D52B65DC9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514600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49</xdr:row>
      <xdr:rowOff>0</xdr:rowOff>
    </xdr:from>
    <xdr:to>
      <xdr:col>1</xdr:col>
      <xdr:colOff>628650</xdr:colOff>
      <xdr:row>49</xdr:row>
      <xdr:rowOff>38100</xdr:rowOff>
    </xdr:to>
    <xdr:pic>
      <xdr:nvPicPr>
        <xdr:cNvPr id="34" name="Picture 1">
          <a:extLst>
            <a:ext uri="{FF2B5EF4-FFF2-40B4-BE49-F238E27FC236}">
              <a16:creationId xmlns:a16="http://schemas.microsoft.com/office/drawing/2014/main" id="{1C667282-D2DF-4483-93E9-D7781F68EB0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51460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49</xdr:row>
      <xdr:rowOff>0</xdr:rowOff>
    </xdr:from>
    <xdr:to>
      <xdr:col>1</xdr:col>
      <xdr:colOff>742950</xdr:colOff>
      <xdr:row>49</xdr:row>
      <xdr:rowOff>15240</xdr:rowOff>
    </xdr:to>
    <xdr:pic>
      <xdr:nvPicPr>
        <xdr:cNvPr id="35" name="Picture 2">
          <a:extLst>
            <a:ext uri="{FF2B5EF4-FFF2-40B4-BE49-F238E27FC236}">
              <a16:creationId xmlns:a16="http://schemas.microsoft.com/office/drawing/2014/main" id="{209F29D5-63DD-4DF4-B60E-AEAEB0118D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514600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49</xdr:row>
      <xdr:rowOff>0</xdr:rowOff>
    </xdr:from>
    <xdr:to>
      <xdr:col>1</xdr:col>
      <xdr:colOff>628650</xdr:colOff>
      <xdr:row>49</xdr:row>
      <xdr:rowOff>38100</xdr:rowOff>
    </xdr:to>
    <xdr:pic>
      <xdr:nvPicPr>
        <xdr:cNvPr id="36" name="Picture 1">
          <a:extLst>
            <a:ext uri="{FF2B5EF4-FFF2-40B4-BE49-F238E27FC236}">
              <a16:creationId xmlns:a16="http://schemas.microsoft.com/office/drawing/2014/main" id="{AE6D32C3-2361-43CF-8C59-2571B56B9A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51460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49</xdr:row>
      <xdr:rowOff>0</xdr:rowOff>
    </xdr:from>
    <xdr:to>
      <xdr:col>1</xdr:col>
      <xdr:colOff>742950</xdr:colOff>
      <xdr:row>49</xdr:row>
      <xdr:rowOff>15240</xdr:rowOff>
    </xdr:to>
    <xdr:pic>
      <xdr:nvPicPr>
        <xdr:cNvPr id="37" name="Picture 2">
          <a:extLst>
            <a:ext uri="{FF2B5EF4-FFF2-40B4-BE49-F238E27FC236}">
              <a16:creationId xmlns:a16="http://schemas.microsoft.com/office/drawing/2014/main" id="{03E16E40-86EF-4DFC-82C0-7F00BD7DD2B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514600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49</xdr:row>
      <xdr:rowOff>0</xdr:rowOff>
    </xdr:from>
    <xdr:to>
      <xdr:col>1</xdr:col>
      <xdr:colOff>628650</xdr:colOff>
      <xdr:row>49</xdr:row>
      <xdr:rowOff>38100</xdr:rowOff>
    </xdr:to>
    <xdr:pic>
      <xdr:nvPicPr>
        <xdr:cNvPr id="38" name="Picture 1">
          <a:extLst>
            <a:ext uri="{FF2B5EF4-FFF2-40B4-BE49-F238E27FC236}">
              <a16:creationId xmlns:a16="http://schemas.microsoft.com/office/drawing/2014/main" id="{1F3F67AF-6FF3-4513-9299-4FBE93F77DA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51460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49</xdr:row>
      <xdr:rowOff>0</xdr:rowOff>
    </xdr:from>
    <xdr:to>
      <xdr:col>1</xdr:col>
      <xdr:colOff>742950</xdr:colOff>
      <xdr:row>49</xdr:row>
      <xdr:rowOff>15240</xdr:rowOff>
    </xdr:to>
    <xdr:pic>
      <xdr:nvPicPr>
        <xdr:cNvPr id="39" name="Picture 2">
          <a:extLst>
            <a:ext uri="{FF2B5EF4-FFF2-40B4-BE49-F238E27FC236}">
              <a16:creationId xmlns:a16="http://schemas.microsoft.com/office/drawing/2014/main" id="{240C8A65-04E1-4283-B57B-5573616B42F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514600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49</xdr:row>
      <xdr:rowOff>0</xdr:rowOff>
    </xdr:from>
    <xdr:to>
      <xdr:col>1</xdr:col>
      <xdr:colOff>628650</xdr:colOff>
      <xdr:row>49</xdr:row>
      <xdr:rowOff>38100</xdr:rowOff>
    </xdr:to>
    <xdr:pic>
      <xdr:nvPicPr>
        <xdr:cNvPr id="40" name="Picture 1">
          <a:extLst>
            <a:ext uri="{FF2B5EF4-FFF2-40B4-BE49-F238E27FC236}">
              <a16:creationId xmlns:a16="http://schemas.microsoft.com/office/drawing/2014/main" id="{1D8C45D0-CD66-4A6F-818C-3016A295CB1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51460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49</xdr:row>
      <xdr:rowOff>0</xdr:rowOff>
    </xdr:from>
    <xdr:to>
      <xdr:col>1</xdr:col>
      <xdr:colOff>742950</xdr:colOff>
      <xdr:row>49</xdr:row>
      <xdr:rowOff>15240</xdr:rowOff>
    </xdr:to>
    <xdr:pic>
      <xdr:nvPicPr>
        <xdr:cNvPr id="41" name="Picture 2">
          <a:extLst>
            <a:ext uri="{FF2B5EF4-FFF2-40B4-BE49-F238E27FC236}">
              <a16:creationId xmlns:a16="http://schemas.microsoft.com/office/drawing/2014/main" id="{0E68BC11-779B-48EC-BF0D-DAE50DBC2A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514600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49</xdr:row>
      <xdr:rowOff>0</xdr:rowOff>
    </xdr:from>
    <xdr:to>
      <xdr:col>1</xdr:col>
      <xdr:colOff>628650</xdr:colOff>
      <xdr:row>49</xdr:row>
      <xdr:rowOff>38100</xdr:rowOff>
    </xdr:to>
    <xdr:pic>
      <xdr:nvPicPr>
        <xdr:cNvPr id="42" name="Picture 1">
          <a:extLst>
            <a:ext uri="{FF2B5EF4-FFF2-40B4-BE49-F238E27FC236}">
              <a16:creationId xmlns:a16="http://schemas.microsoft.com/office/drawing/2014/main" id="{09AE337B-5D20-4813-8CD4-B8AAFD105AC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51460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49</xdr:row>
      <xdr:rowOff>0</xdr:rowOff>
    </xdr:from>
    <xdr:to>
      <xdr:col>1</xdr:col>
      <xdr:colOff>742950</xdr:colOff>
      <xdr:row>49</xdr:row>
      <xdr:rowOff>15240</xdr:rowOff>
    </xdr:to>
    <xdr:pic>
      <xdr:nvPicPr>
        <xdr:cNvPr id="43" name="Picture 2">
          <a:extLst>
            <a:ext uri="{FF2B5EF4-FFF2-40B4-BE49-F238E27FC236}">
              <a16:creationId xmlns:a16="http://schemas.microsoft.com/office/drawing/2014/main" id="{C52810C0-3E6E-40E6-AD17-3431D936D1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514600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49</xdr:row>
      <xdr:rowOff>0</xdr:rowOff>
    </xdr:from>
    <xdr:to>
      <xdr:col>1</xdr:col>
      <xdr:colOff>628650</xdr:colOff>
      <xdr:row>49</xdr:row>
      <xdr:rowOff>38100</xdr:rowOff>
    </xdr:to>
    <xdr:pic>
      <xdr:nvPicPr>
        <xdr:cNvPr id="44" name="Picture 1">
          <a:extLst>
            <a:ext uri="{FF2B5EF4-FFF2-40B4-BE49-F238E27FC236}">
              <a16:creationId xmlns:a16="http://schemas.microsoft.com/office/drawing/2014/main" id="{3C2E50C7-0AF7-4963-80C1-402D5F1C326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514600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45</xdr:row>
      <xdr:rowOff>0</xdr:rowOff>
    </xdr:from>
    <xdr:to>
      <xdr:col>1</xdr:col>
      <xdr:colOff>742950</xdr:colOff>
      <xdr:row>45</xdr:row>
      <xdr:rowOff>15240</xdr:rowOff>
    </xdr:to>
    <xdr:pic>
      <xdr:nvPicPr>
        <xdr:cNvPr id="45" name="Picture 2">
          <a:extLst>
            <a:ext uri="{FF2B5EF4-FFF2-40B4-BE49-F238E27FC236}">
              <a16:creationId xmlns:a16="http://schemas.microsoft.com/office/drawing/2014/main" id="{AE833409-A6B0-429A-AB1A-18D80225997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400300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45</xdr:row>
      <xdr:rowOff>0</xdr:rowOff>
    </xdr:from>
    <xdr:to>
      <xdr:col>1</xdr:col>
      <xdr:colOff>628650</xdr:colOff>
      <xdr:row>45</xdr:row>
      <xdr:rowOff>53340</xdr:rowOff>
    </xdr:to>
    <xdr:pic>
      <xdr:nvPicPr>
        <xdr:cNvPr id="46" name="Picture 1">
          <a:extLst>
            <a:ext uri="{FF2B5EF4-FFF2-40B4-BE49-F238E27FC236}">
              <a16:creationId xmlns:a16="http://schemas.microsoft.com/office/drawing/2014/main" id="{65354019-D91F-44E3-9F9E-3FD931B2166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40030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45</xdr:row>
      <xdr:rowOff>0</xdr:rowOff>
    </xdr:from>
    <xdr:to>
      <xdr:col>1</xdr:col>
      <xdr:colOff>742950</xdr:colOff>
      <xdr:row>45</xdr:row>
      <xdr:rowOff>15240</xdr:rowOff>
    </xdr:to>
    <xdr:pic>
      <xdr:nvPicPr>
        <xdr:cNvPr id="47" name="Picture 2">
          <a:extLst>
            <a:ext uri="{FF2B5EF4-FFF2-40B4-BE49-F238E27FC236}">
              <a16:creationId xmlns:a16="http://schemas.microsoft.com/office/drawing/2014/main" id="{08078DC5-ACAA-4B97-B9AB-0EC6793F47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400300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45</xdr:row>
      <xdr:rowOff>0</xdr:rowOff>
    </xdr:from>
    <xdr:to>
      <xdr:col>1</xdr:col>
      <xdr:colOff>628650</xdr:colOff>
      <xdr:row>45</xdr:row>
      <xdr:rowOff>53340</xdr:rowOff>
    </xdr:to>
    <xdr:pic>
      <xdr:nvPicPr>
        <xdr:cNvPr id="48" name="Picture 1">
          <a:extLst>
            <a:ext uri="{FF2B5EF4-FFF2-40B4-BE49-F238E27FC236}">
              <a16:creationId xmlns:a16="http://schemas.microsoft.com/office/drawing/2014/main" id="{9A064C35-2D7D-4C27-AEAD-773F092757F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4003000"/>
          <a:ext cx="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52</xdr:row>
      <xdr:rowOff>0</xdr:rowOff>
    </xdr:from>
    <xdr:to>
      <xdr:col>1</xdr:col>
      <xdr:colOff>742950</xdr:colOff>
      <xdr:row>52</xdr:row>
      <xdr:rowOff>15240</xdr:rowOff>
    </xdr:to>
    <xdr:pic>
      <xdr:nvPicPr>
        <xdr:cNvPr id="49" name="Picture 2">
          <a:extLst>
            <a:ext uri="{FF2B5EF4-FFF2-40B4-BE49-F238E27FC236}">
              <a16:creationId xmlns:a16="http://schemas.microsoft.com/office/drawing/2014/main" id="{2AA48756-F933-45CA-A405-C214969420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644140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52</xdr:row>
      <xdr:rowOff>0</xdr:rowOff>
    </xdr:from>
    <xdr:to>
      <xdr:col>1</xdr:col>
      <xdr:colOff>628650</xdr:colOff>
      <xdr:row>52</xdr:row>
      <xdr:rowOff>57150</xdr:rowOff>
    </xdr:to>
    <xdr:pic>
      <xdr:nvPicPr>
        <xdr:cNvPr id="50" name="Picture 1">
          <a:extLst>
            <a:ext uri="{FF2B5EF4-FFF2-40B4-BE49-F238E27FC236}">
              <a16:creationId xmlns:a16="http://schemas.microsoft.com/office/drawing/2014/main" id="{AA66EB30-6EC1-4B2B-84BB-F33AEC65694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644140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739140</xdr:colOff>
      <xdr:row>51</xdr:row>
      <xdr:rowOff>0</xdr:rowOff>
    </xdr:from>
    <xdr:to>
      <xdr:col>1</xdr:col>
      <xdr:colOff>742950</xdr:colOff>
      <xdr:row>51</xdr:row>
      <xdr:rowOff>15240</xdr:rowOff>
    </xdr:to>
    <xdr:pic>
      <xdr:nvPicPr>
        <xdr:cNvPr id="51" name="Picture 2">
          <a:extLst>
            <a:ext uri="{FF2B5EF4-FFF2-40B4-BE49-F238E27FC236}">
              <a16:creationId xmlns:a16="http://schemas.microsoft.com/office/drawing/2014/main" id="{F46A1B9E-E4DF-4FB6-8A31-625CA0B530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5900" y="2615565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632460</xdr:colOff>
      <xdr:row>51</xdr:row>
      <xdr:rowOff>0</xdr:rowOff>
    </xdr:from>
    <xdr:to>
      <xdr:col>1</xdr:col>
      <xdr:colOff>628650</xdr:colOff>
      <xdr:row>51</xdr:row>
      <xdr:rowOff>57150</xdr:rowOff>
    </xdr:to>
    <xdr:pic>
      <xdr:nvPicPr>
        <xdr:cNvPr id="52" name="Picture 1">
          <a:extLst>
            <a:ext uri="{FF2B5EF4-FFF2-40B4-BE49-F238E27FC236}">
              <a16:creationId xmlns:a16="http://schemas.microsoft.com/office/drawing/2014/main" id="{0A7D68E7-BB90-4CED-B2BF-E843FBEADBD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71600" y="2615565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9951A-61B5-4EA6-BC4E-108F97515F79}">
  <dimension ref="A1:F24"/>
  <sheetViews>
    <sheetView zoomScaleNormal="100" zoomScaleSheetLayoutView="100" workbookViewId="0">
      <selection activeCell="D16" sqref="D16"/>
    </sheetView>
  </sheetViews>
  <sheetFormatPr defaultRowHeight="15" x14ac:dyDescent="0.25"/>
  <cols>
    <col min="5" max="5" width="25.7109375" customWidth="1"/>
  </cols>
  <sheetData>
    <row r="1" spans="1:6" x14ac:dyDescent="0.25">
      <c r="A1" s="2"/>
      <c r="B1" s="2"/>
      <c r="C1" s="3"/>
      <c r="D1" s="4"/>
      <c r="E1" s="5"/>
      <c r="F1" s="6"/>
    </row>
    <row r="2" spans="1:6" x14ac:dyDescent="0.25">
      <c r="A2" s="2"/>
      <c r="B2" s="2"/>
      <c r="C2" s="3"/>
      <c r="D2" s="4"/>
      <c r="E2" s="3"/>
      <c r="F2" s="3"/>
    </row>
    <row r="3" spans="1:6" x14ac:dyDescent="0.25">
      <c r="A3" s="2"/>
      <c r="B3" s="257" t="s">
        <v>68</v>
      </c>
      <c r="C3" s="257"/>
      <c r="D3" s="257"/>
      <c r="E3" s="257"/>
      <c r="F3" s="3"/>
    </row>
    <row r="4" spans="1:6" x14ac:dyDescent="0.25">
      <c r="A4" s="2"/>
      <c r="B4" s="257"/>
      <c r="C4" s="257"/>
      <c r="D4" s="257"/>
      <c r="E4" s="257"/>
      <c r="F4" s="3"/>
    </row>
    <row r="5" spans="1:6" ht="45.75" customHeight="1" x14ac:dyDescent="0.25">
      <c r="A5" s="2"/>
      <c r="B5" s="257"/>
      <c r="C5" s="257"/>
      <c r="D5" s="257"/>
      <c r="E5" s="257"/>
      <c r="F5" s="3"/>
    </row>
    <row r="6" spans="1:6" x14ac:dyDescent="0.25">
      <c r="A6" s="2"/>
      <c r="B6" s="1"/>
      <c r="C6" s="1"/>
      <c r="D6" s="1"/>
      <c r="E6" s="1"/>
      <c r="F6" s="7"/>
    </row>
    <row r="7" spans="1:6" x14ac:dyDescent="0.25">
      <c r="A7" s="2"/>
      <c r="B7" s="257" t="s">
        <v>15</v>
      </c>
      <c r="C7" s="257"/>
      <c r="D7" s="257"/>
      <c r="E7" s="257"/>
      <c r="F7" s="8"/>
    </row>
    <row r="8" spans="1:6" ht="84.6" customHeight="1" x14ac:dyDescent="0.25">
      <c r="A8" s="2"/>
      <c r="B8" s="258" t="s">
        <v>261</v>
      </c>
      <c r="C8" s="259"/>
      <c r="D8" s="259"/>
      <c r="E8" s="260"/>
      <c r="F8" s="9"/>
    </row>
    <row r="9" spans="1:6" x14ac:dyDescent="0.25">
      <c r="A9" s="2"/>
      <c r="B9" s="261"/>
      <c r="C9" s="261"/>
      <c r="D9" s="261"/>
      <c r="E9" s="261"/>
      <c r="F9" s="10"/>
    </row>
    <row r="10" spans="1:6" ht="15.75" thickBot="1" x14ac:dyDescent="0.3">
      <c r="A10" s="2"/>
      <c r="B10" s="262"/>
      <c r="C10" s="262"/>
      <c r="D10" s="262"/>
      <c r="E10" s="262"/>
      <c r="F10" s="11"/>
    </row>
    <row r="11" spans="1:6" ht="17.25" thickTop="1" thickBot="1" x14ac:dyDescent="0.3">
      <c r="A11" s="2"/>
      <c r="B11" s="254" t="s">
        <v>16</v>
      </c>
      <c r="C11" s="255"/>
      <c r="D11" s="255"/>
      <c r="E11" s="256"/>
      <c r="F11" s="10"/>
    </row>
    <row r="12" spans="1:6" ht="15.75" thickTop="1" x14ac:dyDescent="0.25">
      <c r="A12" s="2"/>
      <c r="B12" s="264"/>
      <c r="C12" s="264"/>
      <c r="D12" s="264"/>
      <c r="E12" s="264"/>
      <c r="F12" s="8"/>
    </row>
    <row r="13" spans="1:6" x14ac:dyDescent="0.25">
      <c r="A13" s="2"/>
      <c r="B13" s="265"/>
      <c r="C13" s="265"/>
      <c r="D13" s="265"/>
      <c r="E13" s="265"/>
      <c r="F13" s="11"/>
    </row>
    <row r="14" spans="1:6" x14ac:dyDescent="0.25">
      <c r="A14" s="2"/>
      <c r="B14" s="12"/>
      <c r="C14" s="3"/>
      <c r="D14" s="4"/>
      <c r="E14" s="3"/>
      <c r="F14" s="3"/>
    </row>
    <row r="15" spans="1:6" x14ac:dyDescent="0.25">
      <c r="A15" s="3"/>
      <c r="B15" s="3"/>
      <c r="C15" s="3"/>
      <c r="D15" s="4"/>
      <c r="E15" s="5"/>
      <c r="F15" s="6"/>
    </row>
    <row r="16" spans="1:6" x14ac:dyDescent="0.25">
      <c r="A16" s="3"/>
      <c r="B16" s="13"/>
      <c r="C16" s="3"/>
      <c r="D16" s="4"/>
      <c r="E16" s="5"/>
      <c r="F16" s="6"/>
    </row>
    <row r="17" spans="1:6" x14ac:dyDescent="0.25">
      <c r="A17" s="2"/>
      <c r="B17" s="14"/>
      <c r="C17" s="15"/>
      <c r="D17" s="4"/>
      <c r="E17" s="3"/>
      <c r="F17" s="3"/>
    </row>
    <row r="18" spans="1:6" x14ac:dyDescent="0.25">
      <c r="A18" s="2"/>
      <c r="B18" s="266"/>
      <c r="C18" s="266"/>
      <c r="D18" s="266"/>
      <c r="E18" s="266"/>
      <c r="F18" s="3"/>
    </row>
    <row r="19" spans="1:6" x14ac:dyDescent="0.25">
      <c r="A19" s="2"/>
      <c r="B19" s="3"/>
      <c r="C19" s="3"/>
      <c r="D19" s="4"/>
      <c r="E19" s="3"/>
      <c r="F19" s="3"/>
    </row>
    <row r="20" spans="1:6" x14ac:dyDescent="0.25">
      <c r="A20" s="16"/>
      <c r="B20" s="263"/>
      <c r="C20" s="263"/>
      <c r="D20" s="263"/>
      <c r="E20" s="263"/>
      <c r="F20" s="3"/>
    </row>
    <row r="21" spans="1:6" x14ac:dyDescent="0.25">
      <c r="A21" s="16"/>
      <c r="B21" s="267"/>
      <c r="C21" s="267"/>
      <c r="D21" s="267"/>
      <c r="E21" s="267"/>
      <c r="F21" s="3"/>
    </row>
    <row r="22" spans="1:6" x14ac:dyDescent="0.25">
      <c r="A22" s="16"/>
      <c r="B22" s="263"/>
      <c r="C22" s="263"/>
      <c r="D22" s="263"/>
      <c r="E22" s="263"/>
      <c r="F22" s="3"/>
    </row>
    <row r="23" spans="1:6" x14ac:dyDescent="0.25">
      <c r="A23" s="16"/>
      <c r="B23" s="17"/>
      <c r="C23" s="17"/>
      <c r="D23" s="17"/>
      <c r="E23" s="17"/>
      <c r="F23" s="3"/>
    </row>
    <row r="24" spans="1:6" x14ac:dyDescent="0.25">
      <c r="A24" s="2"/>
      <c r="B24" s="263"/>
      <c r="C24" s="263"/>
      <c r="D24" s="263"/>
      <c r="E24" s="263"/>
      <c r="F24" s="3"/>
    </row>
  </sheetData>
  <mergeCells count="13">
    <mergeCell ref="B24:E24"/>
    <mergeCell ref="B12:E12"/>
    <mergeCell ref="B13:E13"/>
    <mergeCell ref="B18:E18"/>
    <mergeCell ref="B20:E20"/>
    <mergeCell ref="B21:E21"/>
    <mergeCell ref="B22:E22"/>
    <mergeCell ref="B11:E11"/>
    <mergeCell ref="B3:E5"/>
    <mergeCell ref="B7:E7"/>
    <mergeCell ref="B8:E8"/>
    <mergeCell ref="B9:E9"/>
    <mergeCell ref="B10:E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EE27C-3CEC-4D92-A2DF-0E22C7EB710F}">
  <dimension ref="A2:G130"/>
  <sheetViews>
    <sheetView showZeros="0" topLeftCell="A113" zoomScaleNormal="100" zoomScaleSheetLayoutView="89" workbookViewId="0">
      <selection activeCell="H32" sqref="H32"/>
    </sheetView>
  </sheetViews>
  <sheetFormatPr defaultColWidth="8.85546875" defaultRowHeight="12.75" x14ac:dyDescent="0.2"/>
  <cols>
    <col min="1" max="1" width="10.42578125" style="88" customWidth="1"/>
    <col min="2" max="2" width="47.7109375" style="88" customWidth="1"/>
    <col min="3" max="3" width="8.85546875" style="89"/>
    <col min="4" max="4" width="8.85546875" style="90"/>
    <col min="5" max="5" width="10.7109375" style="90" customWidth="1"/>
    <col min="6" max="6" width="15.140625" style="90" customWidth="1"/>
    <col min="7" max="7" width="12.28515625" style="88" customWidth="1"/>
    <col min="8" max="16384" width="8.85546875" style="88"/>
  </cols>
  <sheetData>
    <row r="2" spans="1:7" x14ac:dyDescent="0.2">
      <c r="B2" s="52" t="s">
        <v>47</v>
      </c>
      <c r="C2" s="53"/>
      <c r="D2" s="53"/>
      <c r="E2" s="53"/>
      <c r="F2" s="54"/>
    </row>
    <row r="4" spans="1:7" x14ac:dyDescent="0.25">
      <c r="B4" s="55" t="s">
        <v>39</v>
      </c>
      <c r="C4" s="55"/>
      <c r="D4" s="55"/>
      <c r="E4" s="55"/>
      <c r="F4" s="55"/>
    </row>
    <row r="5" spans="1:7" ht="67.900000000000006" customHeight="1" x14ac:dyDescent="0.25">
      <c r="B5" s="43" t="s">
        <v>40</v>
      </c>
      <c r="C5" s="43"/>
      <c r="D5" s="43"/>
      <c r="E5" s="43"/>
      <c r="F5" s="43"/>
    </row>
    <row r="6" spans="1:7" ht="233.45" customHeight="1" x14ac:dyDescent="0.25">
      <c r="B6" s="56" t="s">
        <v>41</v>
      </c>
      <c r="C6" s="56"/>
      <c r="D6" s="56"/>
      <c r="E6" s="56"/>
      <c r="F6" s="56"/>
    </row>
    <row r="7" spans="1:7" ht="288" customHeight="1" x14ac:dyDescent="0.25">
      <c r="B7" s="56" t="s">
        <v>42</v>
      </c>
      <c r="C7" s="56"/>
      <c r="D7" s="56"/>
      <c r="E7" s="56"/>
      <c r="F7" s="56"/>
      <c r="G7" s="56"/>
    </row>
    <row r="8" spans="1:7" ht="164.45" customHeight="1" x14ac:dyDescent="0.25">
      <c r="B8" s="56" t="s">
        <v>48</v>
      </c>
      <c r="C8" s="56"/>
      <c r="D8" s="56"/>
      <c r="E8" s="56"/>
      <c r="F8" s="56"/>
      <c r="G8" s="56"/>
    </row>
    <row r="9" spans="1:7" ht="67.150000000000006" customHeight="1" x14ac:dyDescent="0.25">
      <c r="B9" s="56" t="s">
        <v>43</v>
      </c>
      <c r="C9" s="56"/>
      <c r="D9" s="56"/>
      <c r="E9" s="56"/>
      <c r="F9" s="56"/>
      <c r="G9" s="56"/>
    </row>
    <row r="10" spans="1:7" ht="99" customHeight="1" x14ac:dyDescent="0.25">
      <c r="B10" s="56" t="s">
        <v>44</v>
      </c>
      <c r="C10" s="56"/>
      <c r="D10" s="56"/>
      <c r="E10" s="56"/>
      <c r="F10" s="56"/>
      <c r="G10" s="56"/>
    </row>
    <row r="11" spans="1:7" ht="150" customHeight="1" x14ac:dyDescent="0.25">
      <c r="B11" s="56" t="s">
        <v>45</v>
      </c>
      <c r="C11" s="56"/>
      <c r="D11" s="56"/>
      <c r="E11" s="56"/>
      <c r="F11" s="56"/>
      <c r="G11" s="56"/>
    </row>
    <row r="12" spans="1:7" ht="109.9" customHeight="1" x14ac:dyDescent="0.25">
      <c r="B12" s="56" t="s">
        <v>46</v>
      </c>
      <c r="C12" s="56"/>
      <c r="D12" s="56"/>
      <c r="E12" s="56"/>
      <c r="F12" s="56"/>
      <c r="G12" s="56"/>
    </row>
    <row r="13" spans="1:7" x14ac:dyDescent="0.2">
      <c r="G13" s="32"/>
    </row>
    <row r="14" spans="1:7" ht="25.5" x14ac:dyDescent="0.2">
      <c r="A14" s="50" t="s">
        <v>75</v>
      </c>
      <c r="B14" s="50" t="s">
        <v>5</v>
      </c>
      <c r="C14" s="51" t="s">
        <v>77</v>
      </c>
      <c r="D14" s="196" t="s">
        <v>78</v>
      </c>
      <c r="E14" s="196" t="s">
        <v>79</v>
      </c>
      <c r="F14" s="196" t="s">
        <v>80</v>
      </c>
      <c r="G14" s="32"/>
    </row>
    <row r="15" spans="1:7" x14ac:dyDescent="0.2">
      <c r="A15" s="131"/>
      <c r="B15" s="132"/>
      <c r="C15" s="78"/>
      <c r="D15" s="79"/>
      <c r="E15" s="79"/>
      <c r="F15" s="133"/>
      <c r="G15" s="32"/>
    </row>
    <row r="16" spans="1:7" x14ac:dyDescent="0.25">
      <c r="A16" s="63" t="s">
        <v>8</v>
      </c>
      <c r="B16" s="64" t="s">
        <v>38</v>
      </c>
      <c r="C16" s="65"/>
      <c r="D16" s="65"/>
      <c r="E16" s="65"/>
      <c r="F16" s="66"/>
      <c r="G16" s="32"/>
    </row>
    <row r="17" spans="1:6" x14ac:dyDescent="0.25">
      <c r="A17" s="134"/>
      <c r="B17" s="135"/>
      <c r="C17" s="136"/>
      <c r="D17" s="136"/>
      <c r="E17" s="136"/>
      <c r="F17" s="137"/>
    </row>
    <row r="18" spans="1:6" x14ac:dyDescent="0.25">
      <c r="A18" s="67" t="s">
        <v>252</v>
      </c>
      <c r="B18" s="64" t="s">
        <v>17</v>
      </c>
      <c r="C18" s="65"/>
      <c r="D18" s="65"/>
      <c r="E18" s="65"/>
      <c r="F18" s="66"/>
    </row>
    <row r="19" spans="1:6" ht="153" x14ac:dyDescent="0.2">
      <c r="A19" s="138" t="s">
        <v>6</v>
      </c>
      <c r="B19" s="139" t="s">
        <v>55</v>
      </c>
      <c r="C19" s="140"/>
      <c r="D19" s="141"/>
      <c r="E19" s="141"/>
      <c r="F19" s="141"/>
    </row>
    <row r="20" spans="1:6" x14ac:dyDescent="0.2">
      <c r="A20" s="138"/>
      <c r="B20" s="142" t="s">
        <v>18</v>
      </c>
      <c r="C20" s="140" t="s">
        <v>19</v>
      </c>
      <c r="D20" s="141">
        <v>60</v>
      </c>
      <c r="E20" s="141"/>
      <c r="F20" s="141">
        <f t="shared" ref="F20:F62" si="0">E20*D20</f>
        <v>0</v>
      </c>
    </row>
    <row r="21" spans="1:6" x14ac:dyDescent="0.2">
      <c r="A21" s="138"/>
      <c r="B21" s="142" t="s">
        <v>57</v>
      </c>
      <c r="C21" s="140" t="s">
        <v>21</v>
      </c>
      <c r="D21" s="141">
        <v>90</v>
      </c>
      <c r="E21" s="141"/>
      <c r="F21" s="141">
        <f t="shared" si="0"/>
        <v>0</v>
      </c>
    </row>
    <row r="22" spans="1:6" x14ac:dyDescent="0.2">
      <c r="A22" s="138"/>
      <c r="B22" s="142" t="s">
        <v>20</v>
      </c>
      <c r="C22" s="140" t="s">
        <v>21</v>
      </c>
      <c r="D22" s="141">
        <v>110</v>
      </c>
      <c r="E22" s="141"/>
      <c r="F22" s="141">
        <f t="shared" si="0"/>
        <v>0</v>
      </c>
    </row>
    <row r="23" spans="1:6" x14ac:dyDescent="0.2">
      <c r="A23" s="138"/>
      <c r="B23" s="142" t="s">
        <v>208</v>
      </c>
      <c r="C23" s="140" t="s">
        <v>7</v>
      </c>
      <c r="D23" s="141">
        <v>6</v>
      </c>
      <c r="E23" s="141"/>
      <c r="F23" s="141">
        <f t="shared" si="0"/>
        <v>0</v>
      </c>
    </row>
    <row r="24" spans="1:6" x14ac:dyDescent="0.2">
      <c r="A24" s="138"/>
      <c r="B24" s="142"/>
      <c r="C24" s="140"/>
      <c r="D24" s="141"/>
      <c r="E24" s="141"/>
      <c r="F24" s="141">
        <f t="shared" si="0"/>
        <v>0</v>
      </c>
    </row>
    <row r="25" spans="1:6" x14ac:dyDescent="0.2">
      <c r="A25" s="138" t="s">
        <v>8</v>
      </c>
      <c r="B25" s="142" t="s">
        <v>22</v>
      </c>
      <c r="C25" s="140"/>
      <c r="D25" s="141"/>
      <c r="E25" s="141"/>
      <c r="F25" s="141">
        <f t="shared" si="0"/>
        <v>0</v>
      </c>
    </row>
    <row r="26" spans="1:6" x14ac:dyDescent="0.2">
      <c r="A26" s="138"/>
      <c r="B26" s="142" t="s">
        <v>56</v>
      </c>
      <c r="C26" s="140" t="s">
        <v>25</v>
      </c>
      <c r="D26" s="141">
        <v>1</v>
      </c>
      <c r="E26" s="141"/>
      <c r="F26" s="141">
        <f t="shared" si="0"/>
        <v>0</v>
      </c>
    </row>
    <row r="27" spans="1:6" x14ac:dyDescent="0.2">
      <c r="A27" s="138"/>
      <c r="B27" s="142" t="s">
        <v>23</v>
      </c>
      <c r="C27" s="140" t="s">
        <v>7</v>
      </c>
      <c r="D27" s="141">
        <v>5</v>
      </c>
      <c r="E27" s="141"/>
      <c r="F27" s="141">
        <f t="shared" si="0"/>
        <v>0</v>
      </c>
    </row>
    <row r="28" spans="1:6" x14ac:dyDescent="0.2">
      <c r="A28" s="138"/>
      <c r="B28" s="142" t="s">
        <v>209</v>
      </c>
      <c r="C28" s="140" t="s">
        <v>7</v>
      </c>
      <c r="D28" s="141">
        <v>3</v>
      </c>
      <c r="E28" s="141"/>
      <c r="F28" s="141">
        <f t="shared" si="0"/>
        <v>0</v>
      </c>
    </row>
    <row r="29" spans="1:6" x14ac:dyDescent="0.2">
      <c r="A29" s="138"/>
      <c r="B29" s="142" t="s">
        <v>24</v>
      </c>
      <c r="C29" s="140" t="s">
        <v>25</v>
      </c>
      <c r="D29" s="141">
        <v>5</v>
      </c>
      <c r="E29" s="141"/>
      <c r="F29" s="141">
        <f t="shared" si="0"/>
        <v>0</v>
      </c>
    </row>
    <row r="30" spans="1:6" x14ac:dyDescent="0.2">
      <c r="A30" s="138"/>
      <c r="B30" s="142"/>
      <c r="C30" s="140"/>
      <c r="D30" s="141"/>
      <c r="E30" s="141"/>
      <c r="F30" s="141">
        <f t="shared" si="0"/>
        <v>0</v>
      </c>
    </row>
    <row r="31" spans="1:6" ht="107.25" customHeight="1" x14ac:dyDescent="0.2">
      <c r="A31" s="138" t="s">
        <v>9</v>
      </c>
      <c r="B31" s="143" t="s">
        <v>210</v>
      </c>
      <c r="C31" s="140"/>
      <c r="D31" s="141"/>
      <c r="E31" s="141"/>
      <c r="F31" s="141">
        <f t="shared" si="0"/>
        <v>0</v>
      </c>
    </row>
    <row r="32" spans="1:6" ht="99" customHeight="1" x14ac:dyDescent="0.2">
      <c r="A32" s="138"/>
      <c r="B32" s="144" t="s">
        <v>211</v>
      </c>
      <c r="C32" s="140"/>
      <c r="D32" s="141"/>
      <c r="E32" s="141"/>
      <c r="F32" s="141">
        <f t="shared" si="0"/>
        <v>0</v>
      </c>
    </row>
    <row r="33" spans="1:6" x14ac:dyDescent="0.2">
      <c r="A33" s="138"/>
      <c r="B33" s="145" t="s">
        <v>212</v>
      </c>
      <c r="C33" s="140" t="s">
        <v>21</v>
      </c>
      <c r="D33" s="141">
        <v>90</v>
      </c>
      <c r="E33" s="141"/>
      <c r="F33" s="141">
        <f t="shared" si="0"/>
        <v>0</v>
      </c>
    </row>
    <row r="34" spans="1:6" x14ac:dyDescent="0.2">
      <c r="A34" s="138"/>
      <c r="B34" s="142"/>
      <c r="C34" s="140"/>
      <c r="D34" s="141"/>
      <c r="E34" s="141"/>
      <c r="F34" s="141">
        <f t="shared" si="0"/>
        <v>0</v>
      </c>
    </row>
    <row r="35" spans="1:6" ht="151.9" customHeight="1" x14ac:dyDescent="0.2">
      <c r="A35" s="138" t="s">
        <v>10</v>
      </c>
      <c r="B35" s="146" t="s">
        <v>58</v>
      </c>
      <c r="C35" s="140" t="s">
        <v>21</v>
      </c>
      <c r="D35" s="141">
        <v>150</v>
      </c>
      <c r="E35" s="141"/>
      <c r="F35" s="141">
        <f t="shared" si="0"/>
        <v>0</v>
      </c>
    </row>
    <row r="36" spans="1:6" x14ac:dyDescent="0.2">
      <c r="A36" s="138"/>
      <c r="B36" s="146"/>
      <c r="C36" s="140"/>
      <c r="D36" s="141"/>
      <c r="E36" s="141"/>
      <c r="F36" s="141">
        <f t="shared" si="0"/>
        <v>0</v>
      </c>
    </row>
    <row r="37" spans="1:6" ht="178.5" x14ac:dyDescent="0.2">
      <c r="A37" s="138" t="s">
        <v>11</v>
      </c>
      <c r="B37" s="146" t="s">
        <v>59</v>
      </c>
      <c r="C37" s="140" t="s">
        <v>21</v>
      </c>
      <c r="D37" s="141">
        <v>110</v>
      </c>
      <c r="E37" s="141"/>
      <c r="F37" s="141">
        <f t="shared" si="0"/>
        <v>0</v>
      </c>
    </row>
    <row r="38" spans="1:6" x14ac:dyDescent="0.2">
      <c r="A38" s="138"/>
      <c r="B38" s="146"/>
      <c r="C38" s="140"/>
      <c r="D38" s="141"/>
      <c r="E38" s="141"/>
      <c r="F38" s="141">
        <f t="shared" si="0"/>
        <v>0</v>
      </c>
    </row>
    <row r="39" spans="1:6" ht="134.44999999999999" customHeight="1" x14ac:dyDescent="0.2">
      <c r="A39" s="138" t="s">
        <v>0</v>
      </c>
      <c r="B39" s="146" t="s">
        <v>60</v>
      </c>
      <c r="C39" s="140" t="s">
        <v>21</v>
      </c>
      <c r="D39" s="141">
        <v>110</v>
      </c>
      <c r="E39" s="141"/>
      <c r="F39" s="141">
        <f t="shared" si="0"/>
        <v>0</v>
      </c>
    </row>
    <row r="40" spans="1:6" x14ac:dyDescent="0.2">
      <c r="A40" s="138"/>
      <c r="B40" s="146"/>
      <c r="C40" s="140"/>
      <c r="D40" s="141"/>
      <c r="E40" s="141"/>
      <c r="F40" s="141">
        <f t="shared" si="0"/>
        <v>0</v>
      </c>
    </row>
    <row r="41" spans="1:6" ht="48.75" customHeight="1" x14ac:dyDescent="0.2">
      <c r="A41" s="138" t="s">
        <v>1</v>
      </c>
      <c r="B41" s="146" t="s">
        <v>213</v>
      </c>
      <c r="C41" s="140" t="s">
        <v>19</v>
      </c>
      <c r="D41" s="141">
        <v>80</v>
      </c>
      <c r="E41" s="141"/>
      <c r="F41" s="141">
        <f t="shared" si="0"/>
        <v>0</v>
      </c>
    </row>
    <row r="42" spans="1:6" x14ac:dyDescent="0.2">
      <c r="A42" s="138"/>
      <c r="B42" s="146"/>
      <c r="C42" s="147"/>
      <c r="D42" s="148"/>
      <c r="E42" s="149"/>
      <c r="F42" s="141">
        <f t="shared" si="0"/>
        <v>0</v>
      </c>
    </row>
    <row r="43" spans="1:6" ht="69" customHeight="1" x14ac:dyDescent="0.2">
      <c r="A43" s="138" t="s">
        <v>2</v>
      </c>
      <c r="B43" s="146" t="s">
        <v>26</v>
      </c>
      <c r="C43" s="147" t="s">
        <v>25</v>
      </c>
      <c r="D43" s="150">
        <v>1</v>
      </c>
      <c r="E43" s="151"/>
      <c r="F43" s="141">
        <f t="shared" si="0"/>
        <v>0</v>
      </c>
    </row>
    <row r="44" spans="1:6" x14ac:dyDescent="0.2">
      <c r="A44" s="138"/>
      <c r="B44" s="152"/>
      <c r="C44" s="153"/>
      <c r="D44" s="150"/>
      <c r="E44" s="151"/>
      <c r="F44" s="141">
        <f t="shared" si="0"/>
        <v>0</v>
      </c>
    </row>
    <row r="45" spans="1:6" ht="177" customHeight="1" x14ac:dyDescent="0.2">
      <c r="A45" s="138" t="s">
        <v>3</v>
      </c>
      <c r="B45" s="152" t="s">
        <v>214</v>
      </c>
      <c r="C45" s="140" t="s">
        <v>21</v>
      </c>
      <c r="D45" s="141">
        <v>50</v>
      </c>
      <c r="E45" s="141"/>
      <c r="F45" s="141">
        <f t="shared" si="0"/>
        <v>0</v>
      </c>
    </row>
    <row r="46" spans="1:6" x14ac:dyDescent="0.2">
      <c r="A46" s="138"/>
      <c r="B46" s="152"/>
      <c r="C46" s="153"/>
      <c r="D46" s="150"/>
      <c r="E46" s="151"/>
      <c r="F46" s="141">
        <f t="shared" si="0"/>
        <v>0</v>
      </c>
    </row>
    <row r="47" spans="1:6" ht="63.75" x14ac:dyDescent="0.2">
      <c r="A47" s="138" t="s">
        <v>4</v>
      </c>
      <c r="B47" s="152" t="s">
        <v>215</v>
      </c>
      <c r="C47" s="140" t="s">
        <v>19</v>
      </c>
      <c r="D47" s="141">
        <v>150</v>
      </c>
      <c r="E47" s="141"/>
      <c r="F47" s="141">
        <f t="shared" si="0"/>
        <v>0</v>
      </c>
    </row>
    <row r="48" spans="1:6" x14ac:dyDescent="0.2">
      <c r="A48" s="138"/>
      <c r="B48" s="152"/>
      <c r="C48" s="153"/>
      <c r="D48" s="150"/>
      <c r="E48" s="151"/>
      <c r="F48" s="141">
        <f t="shared" si="0"/>
        <v>0</v>
      </c>
    </row>
    <row r="49" spans="1:6" ht="63.75" x14ac:dyDescent="0.2">
      <c r="A49" s="138" t="s">
        <v>69</v>
      </c>
      <c r="B49" s="152" t="s">
        <v>216</v>
      </c>
      <c r="C49" s="153"/>
      <c r="D49" s="150"/>
      <c r="E49" s="151"/>
      <c r="F49" s="141">
        <f t="shared" si="0"/>
        <v>0</v>
      </c>
    </row>
    <row r="50" spans="1:6" ht="38.25" x14ac:dyDescent="0.2">
      <c r="A50" s="138"/>
      <c r="B50" s="152" t="s">
        <v>217</v>
      </c>
      <c r="C50" s="153" t="s">
        <v>7</v>
      </c>
      <c r="D50" s="150">
        <v>10</v>
      </c>
      <c r="E50" s="151"/>
      <c r="F50" s="141">
        <f t="shared" si="0"/>
        <v>0</v>
      </c>
    </row>
    <row r="51" spans="1:6" x14ac:dyDescent="0.2">
      <c r="A51" s="138"/>
      <c r="B51" s="152"/>
      <c r="C51" s="153"/>
      <c r="D51" s="150"/>
      <c r="E51" s="151"/>
      <c r="F51" s="141">
        <f t="shared" si="0"/>
        <v>0</v>
      </c>
    </row>
    <row r="52" spans="1:6" ht="51" x14ac:dyDescent="0.2">
      <c r="A52" s="138" t="s">
        <v>70</v>
      </c>
      <c r="B52" s="152" t="s">
        <v>218</v>
      </c>
      <c r="C52" s="153" t="s">
        <v>7</v>
      </c>
      <c r="D52" s="150">
        <v>10</v>
      </c>
      <c r="E52" s="151"/>
      <c r="F52" s="141">
        <f t="shared" si="0"/>
        <v>0</v>
      </c>
    </row>
    <row r="53" spans="1:6" x14ac:dyDescent="0.2">
      <c r="A53" s="138"/>
      <c r="B53" s="152"/>
      <c r="C53" s="153"/>
      <c r="D53" s="150"/>
      <c r="E53" s="151"/>
      <c r="F53" s="141">
        <f t="shared" si="0"/>
        <v>0</v>
      </c>
    </row>
    <row r="54" spans="1:6" ht="127.5" x14ac:dyDescent="0.2">
      <c r="A54" s="138" t="s">
        <v>71</v>
      </c>
      <c r="B54" s="152" t="s">
        <v>219</v>
      </c>
      <c r="C54" s="140" t="s">
        <v>21</v>
      </c>
      <c r="D54" s="141">
        <v>110</v>
      </c>
      <c r="E54" s="141"/>
      <c r="F54" s="141">
        <f t="shared" si="0"/>
        <v>0</v>
      </c>
    </row>
    <row r="55" spans="1:6" x14ac:dyDescent="0.2">
      <c r="A55" s="138"/>
      <c r="B55" s="152"/>
      <c r="C55" s="153"/>
      <c r="D55" s="150"/>
      <c r="E55" s="151"/>
      <c r="F55" s="141">
        <f t="shared" si="0"/>
        <v>0</v>
      </c>
    </row>
    <row r="56" spans="1:6" ht="165.75" x14ac:dyDescent="0.2">
      <c r="A56" s="138" t="s">
        <v>72</v>
      </c>
      <c r="B56" s="152" t="s">
        <v>224</v>
      </c>
      <c r="C56" s="153" t="s">
        <v>21</v>
      </c>
      <c r="D56" s="150">
        <v>170</v>
      </c>
      <c r="E56" s="151"/>
      <c r="F56" s="141">
        <f t="shared" si="0"/>
        <v>0</v>
      </c>
    </row>
    <row r="57" spans="1:6" x14ac:dyDescent="0.2">
      <c r="A57" s="138"/>
      <c r="B57" s="152"/>
      <c r="C57" s="153"/>
      <c r="D57" s="150"/>
      <c r="E57" s="151"/>
      <c r="F57" s="141">
        <f t="shared" si="0"/>
        <v>0</v>
      </c>
    </row>
    <row r="58" spans="1:6" ht="89.25" x14ac:dyDescent="0.2">
      <c r="A58" s="138" t="s">
        <v>73</v>
      </c>
      <c r="B58" s="152" t="s">
        <v>225</v>
      </c>
      <c r="C58" s="153" t="s">
        <v>21</v>
      </c>
      <c r="D58" s="150">
        <v>110</v>
      </c>
      <c r="E58" s="151"/>
      <c r="F58" s="141">
        <f t="shared" si="0"/>
        <v>0</v>
      </c>
    </row>
    <row r="59" spans="1:6" x14ac:dyDescent="0.2">
      <c r="A59" s="138"/>
      <c r="B59" s="152"/>
      <c r="C59" s="153"/>
      <c r="D59" s="150"/>
      <c r="E59" s="151"/>
      <c r="F59" s="141">
        <f t="shared" si="0"/>
        <v>0</v>
      </c>
    </row>
    <row r="60" spans="1:6" ht="51" x14ac:dyDescent="0.2">
      <c r="A60" s="138"/>
      <c r="B60" s="152" t="s">
        <v>220</v>
      </c>
      <c r="C60" s="153"/>
      <c r="D60" s="150"/>
      <c r="E60" s="151"/>
      <c r="F60" s="141">
        <f t="shared" si="0"/>
        <v>0</v>
      </c>
    </row>
    <row r="61" spans="1:6" x14ac:dyDescent="0.2">
      <c r="A61" s="138"/>
      <c r="B61" s="152" t="s">
        <v>221</v>
      </c>
      <c r="C61" s="153" t="s">
        <v>25</v>
      </c>
      <c r="D61" s="150">
        <v>1</v>
      </c>
      <c r="E61" s="151"/>
      <c r="F61" s="141">
        <f t="shared" si="0"/>
        <v>0</v>
      </c>
    </row>
    <row r="62" spans="1:6" x14ac:dyDescent="0.2">
      <c r="A62" s="138"/>
      <c r="B62" s="152" t="s">
        <v>222</v>
      </c>
      <c r="C62" s="153" t="s">
        <v>25</v>
      </c>
      <c r="D62" s="150">
        <v>1</v>
      </c>
      <c r="E62" s="151"/>
      <c r="F62" s="141">
        <f t="shared" si="0"/>
        <v>0</v>
      </c>
    </row>
    <row r="63" spans="1:6" x14ac:dyDescent="0.2">
      <c r="A63" s="69" t="s">
        <v>252</v>
      </c>
      <c r="B63" s="70" t="s">
        <v>50</v>
      </c>
      <c r="C63" s="71"/>
      <c r="D63" s="71"/>
      <c r="E63" s="72"/>
      <c r="F63" s="73">
        <f>SUM(F20:F62)</f>
        <v>0</v>
      </c>
    </row>
    <row r="64" spans="1:6" x14ac:dyDescent="0.2">
      <c r="A64" s="154"/>
      <c r="B64" s="132"/>
      <c r="C64" s="78"/>
      <c r="D64" s="79"/>
      <c r="E64" s="79"/>
      <c r="F64" s="133"/>
    </row>
    <row r="65" spans="1:6" x14ac:dyDescent="0.25">
      <c r="A65" s="67" t="s">
        <v>253</v>
      </c>
      <c r="B65" s="64" t="s">
        <v>27</v>
      </c>
      <c r="C65" s="65"/>
      <c r="D65" s="65"/>
      <c r="E65" s="65"/>
      <c r="F65" s="66"/>
    </row>
    <row r="66" spans="1:6" x14ac:dyDescent="0.25">
      <c r="A66" s="155"/>
      <c r="B66" s="156"/>
      <c r="C66" s="157"/>
      <c r="D66" s="157"/>
      <c r="E66" s="157"/>
      <c r="F66" s="158"/>
    </row>
    <row r="67" spans="1:6" ht="102" x14ac:dyDescent="0.2">
      <c r="A67" s="138" t="s">
        <v>6</v>
      </c>
      <c r="B67" s="146" t="s">
        <v>28</v>
      </c>
      <c r="C67" s="147"/>
      <c r="D67" s="151"/>
      <c r="E67" s="141"/>
      <c r="F67" s="141"/>
    </row>
    <row r="68" spans="1:6" x14ac:dyDescent="0.2">
      <c r="A68" s="159" t="s">
        <v>254</v>
      </c>
      <c r="B68" s="146" t="s">
        <v>61</v>
      </c>
      <c r="C68" s="140" t="s">
        <v>19</v>
      </c>
      <c r="D68" s="141">
        <v>6</v>
      </c>
      <c r="E68" s="141"/>
      <c r="F68" s="141">
        <f t="shared" ref="F68:F100" si="1">E68*D68</f>
        <v>0</v>
      </c>
    </row>
    <row r="69" spans="1:6" x14ac:dyDescent="0.2">
      <c r="A69" s="159" t="s">
        <v>254</v>
      </c>
      <c r="B69" s="146" t="s">
        <v>226</v>
      </c>
      <c r="C69" s="140" t="s">
        <v>19</v>
      </c>
      <c r="D69" s="141">
        <v>20</v>
      </c>
      <c r="E69" s="141"/>
      <c r="F69" s="141">
        <f t="shared" si="1"/>
        <v>0</v>
      </c>
    </row>
    <row r="70" spans="1:6" x14ac:dyDescent="0.2">
      <c r="A70" s="159" t="s">
        <v>254</v>
      </c>
      <c r="B70" s="146" t="s">
        <v>227</v>
      </c>
      <c r="C70" s="140" t="s">
        <v>19</v>
      </c>
      <c r="D70" s="141">
        <v>2</v>
      </c>
      <c r="E70" s="141"/>
      <c r="F70" s="141">
        <f t="shared" si="1"/>
        <v>0</v>
      </c>
    </row>
    <row r="71" spans="1:6" x14ac:dyDescent="0.2">
      <c r="A71" s="159"/>
      <c r="B71" s="146"/>
      <c r="C71" s="140"/>
      <c r="D71" s="141"/>
      <c r="E71" s="141"/>
      <c r="F71" s="141">
        <f t="shared" si="1"/>
        <v>0</v>
      </c>
    </row>
    <row r="72" spans="1:6" ht="140.25" x14ac:dyDescent="0.2">
      <c r="A72" s="138" t="s">
        <v>8</v>
      </c>
      <c r="B72" s="146" t="s">
        <v>63</v>
      </c>
      <c r="C72" s="160"/>
      <c r="D72" s="161"/>
      <c r="E72" s="161"/>
      <c r="F72" s="141">
        <f t="shared" si="1"/>
        <v>0</v>
      </c>
    </row>
    <row r="73" spans="1:6" x14ac:dyDescent="0.2">
      <c r="A73" s="159" t="s">
        <v>254</v>
      </c>
      <c r="B73" s="146" t="s">
        <v>228</v>
      </c>
      <c r="C73" s="140" t="s">
        <v>19</v>
      </c>
      <c r="D73" s="141">
        <v>20</v>
      </c>
      <c r="E73" s="141"/>
      <c r="F73" s="141">
        <f t="shared" si="1"/>
        <v>0</v>
      </c>
    </row>
    <row r="74" spans="1:6" x14ac:dyDescent="0.2">
      <c r="A74" s="159" t="s">
        <v>254</v>
      </c>
      <c r="B74" s="146" t="s">
        <v>229</v>
      </c>
      <c r="C74" s="140" t="s">
        <v>19</v>
      </c>
      <c r="D74" s="141">
        <v>10</v>
      </c>
      <c r="E74" s="141"/>
      <c r="F74" s="141">
        <f t="shared" si="1"/>
        <v>0</v>
      </c>
    </row>
    <row r="75" spans="1:6" x14ac:dyDescent="0.2">
      <c r="A75" s="159"/>
      <c r="B75" s="146" t="s">
        <v>230</v>
      </c>
      <c r="C75" s="140" t="s">
        <v>7</v>
      </c>
      <c r="D75" s="141">
        <v>12</v>
      </c>
      <c r="E75" s="141"/>
      <c r="F75" s="141">
        <f t="shared" si="1"/>
        <v>0</v>
      </c>
    </row>
    <row r="76" spans="1:6" x14ac:dyDescent="0.2">
      <c r="A76" s="159"/>
      <c r="B76" s="146"/>
      <c r="C76" s="140"/>
      <c r="D76" s="141"/>
      <c r="E76" s="141"/>
      <c r="F76" s="141">
        <f t="shared" si="1"/>
        <v>0</v>
      </c>
    </row>
    <row r="77" spans="1:6" ht="38.25" x14ac:dyDescent="0.2">
      <c r="A77" s="138" t="s">
        <v>9</v>
      </c>
      <c r="B77" s="146" t="s">
        <v>29</v>
      </c>
      <c r="C77" s="140"/>
      <c r="D77" s="141"/>
      <c r="E77" s="141"/>
      <c r="F77" s="141">
        <f t="shared" si="1"/>
        <v>0</v>
      </c>
    </row>
    <row r="78" spans="1:6" x14ac:dyDescent="0.2">
      <c r="A78" s="138"/>
      <c r="B78" s="146" t="s">
        <v>64</v>
      </c>
      <c r="C78" s="140" t="s">
        <v>7</v>
      </c>
      <c r="D78" s="141">
        <v>22</v>
      </c>
      <c r="E78" s="141"/>
      <c r="F78" s="141">
        <f t="shared" si="1"/>
        <v>0</v>
      </c>
    </row>
    <row r="79" spans="1:6" x14ac:dyDescent="0.2">
      <c r="A79" s="138"/>
      <c r="B79" s="146" t="s">
        <v>65</v>
      </c>
      <c r="C79" s="140" t="s">
        <v>7</v>
      </c>
      <c r="D79" s="141">
        <v>12</v>
      </c>
      <c r="E79" s="141"/>
      <c r="F79" s="141">
        <f t="shared" si="1"/>
        <v>0</v>
      </c>
    </row>
    <row r="80" spans="1:6" x14ac:dyDescent="0.2">
      <c r="A80" s="138"/>
      <c r="B80" s="146"/>
      <c r="C80" s="140"/>
      <c r="D80" s="141"/>
      <c r="E80" s="141"/>
      <c r="F80" s="141">
        <f t="shared" si="1"/>
        <v>0</v>
      </c>
    </row>
    <row r="81" spans="1:6" ht="89.25" x14ac:dyDescent="0.2">
      <c r="A81" s="138" t="s">
        <v>10</v>
      </c>
      <c r="B81" s="146" t="s">
        <v>62</v>
      </c>
      <c r="C81" s="160"/>
      <c r="D81" s="161"/>
      <c r="E81" s="161"/>
      <c r="F81" s="141">
        <f t="shared" si="1"/>
        <v>0</v>
      </c>
    </row>
    <row r="82" spans="1:6" x14ac:dyDescent="0.2">
      <c r="A82" s="159" t="s">
        <v>254</v>
      </c>
      <c r="B82" s="146" t="s">
        <v>67</v>
      </c>
      <c r="C82" s="140" t="s">
        <v>7</v>
      </c>
      <c r="D82" s="141">
        <v>2</v>
      </c>
      <c r="E82" s="141"/>
      <c r="F82" s="141">
        <f t="shared" si="1"/>
        <v>0</v>
      </c>
    </row>
    <row r="83" spans="1:6" x14ac:dyDescent="0.2">
      <c r="A83" s="159" t="s">
        <v>254</v>
      </c>
      <c r="B83" s="146" t="s">
        <v>66</v>
      </c>
      <c r="C83" s="140" t="s">
        <v>7</v>
      </c>
      <c r="D83" s="141">
        <v>1</v>
      </c>
      <c r="E83" s="141"/>
      <c r="F83" s="141">
        <f t="shared" si="1"/>
        <v>0</v>
      </c>
    </row>
    <row r="84" spans="1:6" x14ac:dyDescent="0.2">
      <c r="A84" s="159"/>
      <c r="B84" s="146"/>
      <c r="C84" s="140"/>
      <c r="D84" s="141"/>
      <c r="E84" s="141"/>
      <c r="F84" s="141">
        <f t="shared" si="1"/>
        <v>0</v>
      </c>
    </row>
    <row r="85" spans="1:6" ht="202.15" customHeight="1" x14ac:dyDescent="0.2">
      <c r="A85" s="159" t="s">
        <v>11</v>
      </c>
      <c r="B85" s="146" t="s">
        <v>231</v>
      </c>
      <c r="C85" s="140" t="s">
        <v>7</v>
      </c>
      <c r="D85" s="141">
        <v>1</v>
      </c>
      <c r="E85" s="141"/>
      <c r="F85" s="141">
        <f t="shared" si="1"/>
        <v>0</v>
      </c>
    </row>
    <row r="86" spans="1:6" x14ac:dyDescent="0.2">
      <c r="A86" s="159"/>
      <c r="B86" s="146"/>
      <c r="C86" s="140"/>
      <c r="D86" s="141"/>
      <c r="E86" s="141"/>
      <c r="F86" s="141">
        <f t="shared" si="1"/>
        <v>0</v>
      </c>
    </row>
    <row r="87" spans="1:6" ht="38.25" x14ac:dyDescent="0.2">
      <c r="A87" s="159" t="s">
        <v>0</v>
      </c>
      <c r="B87" s="146" t="s">
        <v>232</v>
      </c>
      <c r="C87" s="140"/>
      <c r="D87" s="141"/>
      <c r="E87" s="141"/>
      <c r="F87" s="141">
        <f t="shared" si="1"/>
        <v>0</v>
      </c>
    </row>
    <row r="88" spans="1:6" ht="63.75" x14ac:dyDescent="0.2">
      <c r="A88" s="159"/>
      <c r="B88" s="146" t="s">
        <v>233</v>
      </c>
      <c r="C88" s="140"/>
      <c r="D88" s="141"/>
      <c r="E88" s="141"/>
      <c r="F88" s="141">
        <f t="shared" si="1"/>
        <v>0</v>
      </c>
    </row>
    <row r="89" spans="1:6" ht="38.25" x14ac:dyDescent="0.2">
      <c r="A89" s="159"/>
      <c r="B89" s="146" t="s">
        <v>234</v>
      </c>
      <c r="C89" s="140" t="s">
        <v>25</v>
      </c>
      <c r="D89" s="141">
        <v>3</v>
      </c>
      <c r="E89" s="141"/>
      <c r="F89" s="141">
        <f t="shared" si="1"/>
        <v>0</v>
      </c>
    </row>
    <row r="90" spans="1:6" x14ac:dyDescent="0.2">
      <c r="A90" s="159"/>
      <c r="B90" s="146"/>
      <c r="C90" s="140"/>
      <c r="D90" s="141"/>
      <c r="E90" s="141"/>
      <c r="F90" s="141">
        <f t="shared" si="1"/>
        <v>0</v>
      </c>
    </row>
    <row r="91" spans="1:6" ht="38.25" x14ac:dyDescent="0.2">
      <c r="A91" s="159" t="s">
        <v>1</v>
      </c>
      <c r="B91" s="146" t="s">
        <v>239</v>
      </c>
      <c r="C91" s="140"/>
      <c r="D91" s="141"/>
      <c r="E91" s="141"/>
      <c r="F91" s="141">
        <f t="shared" si="1"/>
        <v>0</v>
      </c>
    </row>
    <row r="92" spans="1:6" ht="25.5" x14ac:dyDescent="0.2">
      <c r="A92" s="159"/>
      <c r="B92" s="162" t="s">
        <v>240</v>
      </c>
      <c r="C92" s="140"/>
      <c r="D92" s="141"/>
      <c r="E92" s="141"/>
      <c r="F92" s="141">
        <f t="shared" si="1"/>
        <v>0</v>
      </c>
    </row>
    <row r="93" spans="1:6" ht="38.25" x14ac:dyDescent="0.2">
      <c r="A93" s="159"/>
      <c r="B93" s="146" t="s">
        <v>235</v>
      </c>
      <c r="C93" s="140"/>
      <c r="D93" s="141"/>
      <c r="E93" s="141"/>
      <c r="F93" s="141">
        <f t="shared" si="1"/>
        <v>0</v>
      </c>
    </row>
    <row r="94" spans="1:6" x14ac:dyDescent="0.2">
      <c r="A94" s="159"/>
      <c r="B94" s="146" t="s">
        <v>236</v>
      </c>
      <c r="C94" s="140"/>
      <c r="D94" s="141"/>
      <c r="E94" s="141"/>
      <c r="F94" s="141">
        <f t="shared" si="1"/>
        <v>0</v>
      </c>
    </row>
    <row r="95" spans="1:6" x14ac:dyDescent="0.2">
      <c r="A95" s="159"/>
      <c r="B95" s="146" t="s">
        <v>237</v>
      </c>
      <c r="C95" s="140"/>
      <c r="D95" s="141"/>
      <c r="E95" s="141"/>
      <c r="F95" s="141">
        <f t="shared" si="1"/>
        <v>0</v>
      </c>
    </row>
    <row r="96" spans="1:6" ht="38.25" x14ac:dyDescent="0.2">
      <c r="A96" s="159"/>
      <c r="B96" s="146" t="s">
        <v>238</v>
      </c>
      <c r="C96" s="140"/>
      <c r="D96" s="141"/>
      <c r="E96" s="141"/>
      <c r="F96" s="141">
        <f t="shared" si="1"/>
        <v>0</v>
      </c>
    </row>
    <row r="97" spans="1:6" ht="15.6" customHeight="1" x14ac:dyDescent="0.2">
      <c r="A97" s="159"/>
      <c r="B97" s="146" t="s">
        <v>74</v>
      </c>
      <c r="C97" s="140" t="s">
        <v>25</v>
      </c>
      <c r="D97" s="141">
        <v>1</v>
      </c>
      <c r="E97" s="141"/>
      <c r="F97" s="141">
        <f t="shared" si="1"/>
        <v>0</v>
      </c>
    </row>
    <row r="98" spans="1:6" ht="15.6" customHeight="1" x14ac:dyDescent="0.2">
      <c r="A98" s="159"/>
      <c r="B98" s="152"/>
      <c r="C98" s="153"/>
      <c r="D98" s="153"/>
      <c r="E98" s="149"/>
      <c r="F98" s="141">
        <f t="shared" si="1"/>
        <v>0</v>
      </c>
    </row>
    <row r="99" spans="1:6" ht="57" customHeight="1" x14ac:dyDescent="0.2">
      <c r="A99" s="159" t="s">
        <v>2</v>
      </c>
      <c r="B99" s="152" t="s">
        <v>241</v>
      </c>
      <c r="C99" s="153" t="s">
        <v>25</v>
      </c>
      <c r="D99" s="141">
        <v>3</v>
      </c>
      <c r="E99" s="149"/>
      <c r="F99" s="141">
        <f t="shared" si="1"/>
        <v>0</v>
      </c>
    </row>
    <row r="100" spans="1:6" ht="15.6" customHeight="1" x14ac:dyDescent="0.2">
      <c r="A100" s="159"/>
      <c r="B100" s="152"/>
      <c r="C100" s="153"/>
      <c r="D100" s="141"/>
      <c r="E100" s="149"/>
      <c r="F100" s="141">
        <f t="shared" si="1"/>
        <v>0</v>
      </c>
    </row>
    <row r="101" spans="1:6" x14ac:dyDescent="0.2">
      <c r="A101" s="69" t="s">
        <v>253</v>
      </c>
      <c r="B101" s="70" t="s">
        <v>51</v>
      </c>
      <c r="C101" s="71"/>
      <c r="D101" s="68"/>
      <c r="E101" s="72"/>
      <c r="F101" s="73">
        <f>SUM(F67:F100)</f>
        <v>0</v>
      </c>
    </row>
    <row r="102" spans="1:6" x14ac:dyDescent="0.2">
      <c r="A102" s="154"/>
      <c r="B102" s="132"/>
      <c r="C102" s="163"/>
      <c r="D102" s="141"/>
      <c r="E102" s="163"/>
      <c r="F102" s="133"/>
    </row>
    <row r="103" spans="1:6" x14ac:dyDescent="0.2">
      <c r="A103" s="67" t="s">
        <v>49</v>
      </c>
      <c r="B103" s="64" t="s">
        <v>30</v>
      </c>
      <c r="C103" s="65"/>
      <c r="D103" s="68"/>
      <c r="E103" s="65"/>
      <c r="F103" s="66"/>
    </row>
    <row r="104" spans="1:6" ht="153" x14ac:dyDescent="0.2">
      <c r="A104" s="138" t="s">
        <v>6</v>
      </c>
      <c r="B104" s="162" t="s">
        <v>31</v>
      </c>
      <c r="C104" s="147"/>
      <c r="D104" s="141"/>
      <c r="E104" s="149"/>
      <c r="F104" s="141"/>
    </row>
    <row r="105" spans="1:6" x14ac:dyDescent="0.2">
      <c r="A105" s="138"/>
      <c r="B105" s="162" t="s">
        <v>242</v>
      </c>
      <c r="C105" s="147" t="s">
        <v>7</v>
      </c>
      <c r="D105" s="141">
        <v>2</v>
      </c>
      <c r="E105" s="149"/>
      <c r="F105" s="141">
        <f>E105*D105</f>
        <v>0</v>
      </c>
    </row>
    <row r="106" spans="1:6" x14ac:dyDescent="0.2">
      <c r="A106" s="138"/>
      <c r="B106" s="162" t="s">
        <v>243</v>
      </c>
      <c r="C106" s="147" t="s">
        <v>7</v>
      </c>
      <c r="D106" s="141">
        <v>1</v>
      </c>
      <c r="E106" s="149"/>
      <c r="F106" s="141">
        <f t="shared" ref="F106:F118" si="2">E106*D106</f>
        <v>0</v>
      </c>
    </row>
    <row r="107" spans="1:6" x14ac:dyDescent="0.2">
      <c r="A107" s="138"/>
      <c r="B107" s="162" t="s">
        <v>246</v>
      </c>
      <c r="C107" s="147" t="s">
        <v>7</v>
      </c>
      <c r="D107" s="141">
        <v>1</v>
      </c>
      <c r="E107" s="149"/>
      <c r="F107" s="141">
        <f t="shared" si="2"/>
        <v>0</v>
      </c>
    </row>
    <row r="108" spans="1:6" x14ac:dyDescent="0.2">
      <c r="A108" s="138"/>
      <c r="B108" s="162" t="s">
        <v>244</v>
      </c>
      <c r="C108" s="147" t="s">
        <v>7</v>
      </c>
      <c r="D108" s="141">
        <v>1</v>
      </c>
      <c r="E108" s="149"/>
      <c r="F108" s="141">
        <f t="shared" si="2"/>
        <v>0</v>
      </c>
    </row>
    <row r="109" spans="1:6" x14ac:dyDescent="0.2">
      <c r="A109" s="138"/>
      <c r="B109" s="162" t="s">
        <v>245</v>
      </c>
      <c r="C109" s="147" t="s">
        <v>7</v>
      </c>
      <c r="D109" s="141">
        <v>2</v>
      </c>
      <c r="E109" s="149"/>
      <c r="F109" s="141">
        <f t="shared" si="2"/>
        <v>0</v>
      </c>
    </row>
    <row r="110" spans="1:6" x14ac:dyDescent="0.2">
      <c r="A110" s="138"/>
      <c r="B110" s="162"/>
      <c r="C110" s="147"/>
      <c r="D110" s="141"/>
      <c r="E110" s="148"/>
      <c r="F110" s="141">
        <f t="shared" si="2"/>
        <v>0</v>
      </c>
    </row>
    <row r="111" spans="1:6" ht="39" customHeight="1" x14ac:dyDescent="0.2">
      <c r="A111" s="138" t="s">
        <v>8</v>
      </c>
      <c r="B111" s="146" t="s">
        <v>247</v>
      </c>
      <c r="C111" s="147" t="s">
        <v>255</v>
      </c>
      <c r="D111" s="141">
        <v>1</v>
      </c>
      <c r="E111" s="150"/>
      <c r="F111" s="141">
        <f t="shared" si="2"/>
        <v>0</v>
      </c>
    </row>
    <row r="112" spans="1:6" x14ac:dyDescent="0.2">
      <c r="A112" s="164"/>
      <c r="B112" s="152"/>
      <c r="C112" s="153"/>
      <c r="D112" s="141"/>
      <c r="E112" s="150"/>
      <c r="F112" s="141">
        <f t="shared" si="2"/>
        <v>0</v>
      </c>
    </row>
    <row r="113" spans="1:6" ht="25.5" x14ac:dyDescent="0.2">
      <c r="A113" s="164" t="s">
        <v>9</v>
      </c>
      <c r="B113" s="152" t="s">
        <v>248</v>
      </c>
      <c r="C113" s="153"/>
      <c r="D113" s="141"/>
      <c r="E113" s="150"/>
      <c r="F113" s="141">
        <f t="shared" si="2"/>
        <v>0</v>
      </c>
    </row>
    <row r="114" spans="1:6" ht="102" x14ac:dyDescent="0.2">
      <c r="A114" s="164"/>
      <c r="B114" s="152" t="s">
        <v>249</v>
      </c>
      <c r="C114" s="153"/>
      <c r="D114" s="141"/>
      <c r="E114" s="150"/>
      <c r="F114" s="141">
        <f t="shared" si="2"/>
        <v>0</v>
      </c>
    </row>
    <row r="115" spans="1:6" x14ac:dyDescent="0.2">
      <c r="A115" s="164"/>
      <c r="B115" s="152" t="s">
        <v>250</v>
      </c>
      <c r="C115" s="153" t="s">
        <v>25</v>
      </c>
      <c r="D115" s="141">
        <v>2</v>
      </c>
      <c r="E115" s="150"/>
      <c r="F115" s="141">
        <f t="shared" si="2"/>
        <v>0</v>
      </c>
    </row>
    <row r="116" spans="1:6" x14ac:dyDescent="0.2">
      <c r="A116" s="164"/>
      <c r="B116" s="152"/>
      <c r="C116" s="153"/>
      <c r="D116" s="141"/>
      <c r="E116" s="150"/>
      <c r="F116" s="141">
        <f t="shared" si="2"/>
        <v>0</v>
      </c>
    </row>
    <row r="117" spans="1:6" ht="178.5" x14ac:dyDescent="0.2">
      <c r="A117" s="164" t="s">
        <v>10</v>
      </c>
      <c r="B117" s="152" t="s">
        <v>223</v>
      </c>
      <c r="C117" s="147" t="s">
        <v>255</v>
      </c>
      <c r="D117" s="141">
        <v>1</v>
      </c>
      <c r="E117" s="150"/>
      <c r="F117" s="141">
        <f t="shared" si="2"/>
        <v>0</v>
      </c>
    </row>
    <row r="118" spans="1:6" x14ac:dyDescent="0.2">
      <c r="A118" s="164"/>
      <c r="B118" s="152"/>
      <c r="C118" s="165"/>
      <c r="D118" s="141"/>
      <c r="E118" s="150"/>
      <c r="F118" s="141">
        <f t="shared" si="2"/>
        <v>0</v>
      </c>
    </row>
    <row r="119" spans="1:6" x14ac:dyDescent="0.2">
      <c r="A119" s="74" t="s">
        <v>49</v>
      </c>
      <c r="B119" s="64" t="s">
        <v>52</v>
      </c>
      <c r="C119" s="75"/>
      <c r="D119" s="76"/>
      <c r="E119" s="76">
        <v>0</v>
      </c>
      <c r="F119" s="73">
        <f>SUM(F105:F118)</f>
        <v>0</v>
      </c>
    </row>
    <row r="120" spans="1:6" x14ac:dyDescent="0.2">
      <c r="A120" s="195"/>
      <c r="B120" s="156"/>
      <c r="C120" s="166"/>
      <c r="D120" s="167"/>
      <c r="E120" s="167"/>
      <c r="F120" s="133"/>
    </row>
    <row r="121" spans="1:6" x14ac:dyDescent="0.2">
      <c r="B121" s="77" t="s">
        <v>32</v>
      </c>
      <c r="C121" s="78"/>
      <c r="D121" s="79"/>
      <c r="E121" s="79"/>
      <c r="F121" s="80"/>
    </row>
    <row r="122" spans="1:6" x14ac:dyDescent="0.2">
      <c r="A122" s="58"/>
      <c r="B122" s="70"/>
      <c r="C122" s="60"/>
      <c r="D122" s="61"/>
      <c r="E122" s="61"/>
      <c r="F122" s="81"/>
    </row>
    <row r="123" spans="1:6" x14ac:dyDescent="0.2">
      <c r="A123" s="154" t="s">
        <v>252</v>
      </c>
      <c r="B123" s="190" t="s">
        <v>17</v>
      </c>
      <c r="C123" s="153"/>
      <c r="D123" s="150"/>
      <c r="E123" s="150"/>
      <c r="F123" s="168">
        <f>F63</f>
        <v>0</v>
      </c>
    </row>
    <row r="124" spans="1:6" x14ac:dyDescent="0.2">
      <c r="A124" s="154" t="s">
        <v>253</v>
      </c>
      <c r="B124" s="190" t="s">
        <v>33</v>
      </c>
      <c r="C124" s="153"/>
      <c r="D124" s="150"/>
      <c r="E124" s="150"/>
      <c r="F124" s="168">
        <f>F101</f>
        <v>0</v>
      </c>
    </row>
    <row r="125" spans="1:6" x14ac:dyDescent="0.2">
      <c r="A125" s="191" t="s">
        <v>49</v>
      </c>
      <c r="B125" s="192" t="s">
        <v>30</v>
      </c>
      <c r="C125" s="193"/>
      <c r="D125" s="194"/>
      <c r="E125" s="194"/>
      <c r="F125" s="169">
        <f>F119</f>
        <v>0</v>
      </c>
    </row>
    <row r="126" spans="1:6" x14ac:dyDescent="0.2">
      <c r="A126" s="82"/>
      <c r="B126" s="83" t="s">
        <v>12</v>
      </c>
      <c r="C126" s="84"/>
      <c r="D126" s="85"/>
      <c r="E126" s="85"/>
      <c r="F126" s="170">
        <f>SUM(F123:F125)</f>
        <v>0</v>
      </c>
    </row>
    <row r="127" spans="1:6" x14ac:dyDescent="0.2">
      <c r="A127" s="184"/>
      <c r="B127" s="185"/>
      <c r="C127" s="186"/>
      <c r="D127" s="187"/>
      <c r="E127" s="188" t="s">
        <v>204</v>
      </c>
      <c r="F127" s="189">
        <f>F126*1.25</f>
        <v>0</v>
      </c>
    </row>
    <row r="128" spans="1:6" x14ac:dyDescent="0.2">
      <c r="A128" s="87" t="s">
        <v>256</v>
      </c>
      <c r="B128" s="91"/>
      <c r="C128" s="92"/>
      <c r="D128" s="93"/>
      <c r="E128" s="93"/>
      <c r="F128" s="93"/>
    </row>
    <row r="129" spans="1:6" x14ac:dyDescent="0.2">
      <c r="A129" s="87" t="s">
        <v>257</v>
      </c>
      <c r="B129" s="91"/>
      <c r="C129" s="92"/>
      <c r="D129" s="93"/>
      <c r="E129" s="93"/>
      <c r="F129" s="93"/>
    </row>
    <row r="130" spans="1:6" x14ac:dyDescent="0.2">
      <c r="A130" s="87" t="s">
        <v>36</v>
      </c>
      <c r="B130" s="91"/>
      <c r="C130" s="92"/>
      <c r="D130" s="93"/>
      <c r="E130" s="93"/>
      <c r="F130" s="93"/>
    </row>
  </sheetData>
  <phoneticPr fontId="26" type="noConversion"/>
  <pageMargins left="0.7" right="0.7" top="0.75" bottom="0.75" header="0.3" footer="0.3"/>
  <pageSetup paperSize="9" scale="85" orientation="portrait" r:id="rId1"/>
  <headerFooter>
    <oddFooter>&amp;RStranica &amp;P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D98F9-4B55-4B43-82AE-E09CD96F248C}">
  <dimension ref="A1:F91"/>
  <sheetViews>
    <sheetView showZeros="0" topLeftCell="A14" zoomScaleNormal="100" zoomScaleSheetLayoutView="100" workbookViewId="0">
      <selection activeCell="H8" sqref="H8"/>
    </sheetView>
  </sheetViews>
  <sheetFormatPr defaultColWidth="8.85546875" defaultRowHeight="12.75" x14ac:dyDescent="0.2"/>
  <cols>
    <col min="1" max="1" width="8.85546875" style="94"/>
    <col min="2" max="2" width="47.28515625" style="94" customWidth="1"/>
    <col min="3" max="4" width="8.85546875" style="94"/>
    <col min="5" max="5" width="10.42578125" style="57" customWidth="1"/>
    <col min="6" max="6" width="11.28515625" style="57" customWidth="1"/>
    <col min="7" max="16384" width="8.85546875" style="94"/>
  </cols>
  <sheetData>
    <row r="1" spans="1:6" ht="25.5" x14ac:dyDescent="0.2">
      <c r="A1" s="50" t="s">
        <v>75</v>
      </c>
      <c r="B1" s="50" t="s">
        <v>251</v>
      </c>
      <c r="C1" s="51" t="s">
        <v>77</v>
      </c>
      <c r="D1" s="196" t="s">
        <v>78</v>
      </c>
      <c r="E1" s="196" t="s">
        <v>79</v>
      </c>
      <c r="F1" s="196" t="s">
        <v>80</v>
      </c>
    </row>
    <row r="2" spans="1:6" x14ac:dyDescent="0.2">
      <c r="A2" s="58"/>
      <c r="B2" s="59"/>
      <c r="C2" s="60"/>
      <c r="D2" s="61"/>
      <c r="E2" s="61"/>
      <c r="F2" s="62"/>
    </row>
    <row r="3" spans="1:6" ht="13.5" thickBot="1" x14ac:dyDescent="0.25">
      <c r="A3" s="63" t="s">
        <v>9</v>
      </c>
      <c r="B3" s="64" t="s">
        <v>206</v>
      </c>
      <c r="C3" s="197"/>
      <c r="D3" s="197"/>
      <c r="E3" s="76"/>
      <c r="F3" s="86"/>
    </row>
    <row r="4" spans="1:6" x14ac:dyDescent="0.2">
      <c r="A4" s="95"/>
      <c r="B4" s="96"/>
      <c r="C4" s="198"/>
      <c r="D4" s="199"/>
      <c r="E4" s="200"/>
      <c r="F4" s="201"/>
    </row>
    <row r="5" spans="1:6" ht="217.5" thickBot="1" x14ac:dyDescent="0.25">
      <c r="A5" s="97"/>
      <c r="B5" s="98" t="s">
        <v>81</v>
      </c>
      <c r="C5" s="202"/>
      <c r="D5" s="203"/>
      <c r="E5" s="204"/>
      <c r="F5" s="205"/>
    </row>
    <row r="6" spans="1:6" ht="13.5" thickBot="1" x14ac:dyDescent="0.25">
      <c r="A6" s="99" t="s">
        <v>82</v>
      </c>
      <c r="B6" s="100" t="s">
        <v>83</v>
      </c>
      <c r="C6" s="206"/>
      <c r="D6" s="207"/>
      <c r="E6" s="208"/>
      <c r="F6" s="209"/>
    </row>
    <row r="7" spans="1:6" ht="178.5" x14ac:dyDescent="0.2">
      <c r="A7" s="101" t="s">
        <v>6</v>
      </c>
      <c r="B7" s="102" t="s">
        <v>258</v>
      </c>
      <c r="C7" s="210" t="s">
        <v>7</v>
      </c>
      <c r="D7" s="211">
        <v>1</v>
      </c>
      <c r="E7" s="212"/>
      <c r="F7" s="46">
        <f>D7*E7</f>
        <v>0</v>
      </c>
    </row>
    <row r="8" spans="1:6" ht="114.75" x14ac:dyDescent="0.2">
      <c r="A8" s="103" t="s">
        <v>84</v>
      </c>
      <c r="B8" s="102" t="s">
        <v>85</v>
      </c>
      <c r="C8" s="210" t="s">
        <v>86</v>
      </c>
      <c r="D8" s="211">
        <v>1</v>
      </c>
      <c r="E8" s="212"/>
      <c r="F8" s="46">
        <f t="shared" ref="F8:F18" si="0">E8*D8</f>
        <v>0</v>
      </c>
    </row>
    <row r="9" spans="1:6" ht="38.25" x14ac:dyDescent="0.2">
      <c r="A9" s="103" t="s">
        <v>87</v>
      </c>
      <c r="B9" s="102" t="s">
        <v>88</v>
      </c>
      <c r="C9" s="210" t="s">
        <v>7</v>
      </c>
      <c r="D9" s="211">
        <v>1</v>
      </c>
      <c r="E9" s="212"/>
      <c r="F9" s="46">
        <f t="shared" si="0"/>
        <v>0</v>
      </c>
    </row>
    <row r="10" spans="1:6" ht="114.75" x14ac:dyDescent="0.2">
      <c r="A10" s="103" t="s">
        <v>89</v>
      </c>
      <c r="B10" s="102" t="s">
        <v>90</v>
      </c>
      <c r="C10" s="210" t="s">
        <v>7</v>
      </c>
      <c r="D10" s="211">
        <v>1</v>
      </c>
      <c r="E10" s="212"/>
      <c r="F10" s="46">
        <f t="shared" si="0"/>
        <v>0</v>
      </c>
    </row>
    <row r="11" spans="1:6" ht="38.25" x14ac:dyDescent="0.2">
      <c r="A11" s="103" t="s">
        <v>91</v>
      </c>
      <c r="B11" s="102" t="s">
        <v>92</v>
      </c>
      <c r="C11" s="210" t="s">
        <v>7</v>
      </c>
      <c r="D11" s="211">
        <v>3</v>
      </c>
      <c r="E11" s="212"/>
      <c r="F11" s="46">
        <f t="shared" si="0"/>
        <v>0</v>
      </c>
    </row>
    <row r="12" spans="1:6" ht="38.25" x14ac:dyDescent="0.2">
      <c r="A12" s="103" t="s">
        <v>93</v>
      </c>
      <c r="B12" s="102" t="s">
        <v>94</v>
      </c>
      <c r="C12" s="210" t="s">
        <v>7</v>
      </c>
      <c r="D12" s="211">
        <v>6</v>
      </c>
      <c r="E12" s="212"/>
      <c r="F12" s="46">
        <f>E12*D12</f>
        <v>0</v>
      </c>
    </row>
    <row r="13" spans="1:6" x14ac:dyDescent="0.2">
      <c r="A13" s="103" t="s">
        <v>95</v>
      </c>
      <c r="B13" s="102" t="s">
        <v>96</v>
      </c>
      <c r="C13" s="210" t="s">
        <v>7</v>
      </c>
      <c r="D13" s="211">
        <v>3</v>
      </c>
      <c r="E13" s="212"/>
      <c r="F13" s="46">
        <f>E13*D13</f>
        <v>0</v>
      </c>
    </row>
    <row r="14" spans="1:6" x14ac:dyDescent="0.2">
      <c r="A14" s="103" t="s">
        <v>97</v>
      </c>
      <c r="B14" s="102" t="s">
        <v>98</v>
      </c>
      <c r="C14" s="210" t="s">
        <v>7</v>
      </c>
      <c r="D14" s="211">
        <v>3</v>
      </c>
      <c r="E14" s="212"/>
      <c r="F14" s="46">
        <f>E14*D14</f>
        <v>0</v>
      </c>
    </row>
    <row r="15" spans="1:6" x14ac:dyDescent="0.2">
      <c r="A15" s="103" t="s">
        <v>99</v>
      </c>
      <c r="B15" s="102" t="s">
        <v>100</v>
      </c>
      <c r="C15" s="210" t="s">
        <v>7</v>
      </c>
      <c r="D15" s="211">
        <v>21</v>
      </c>
      <c r="E15" s="212"/>
      <c r="F15" s="46">
        <f>E15*D15</f>
        <v>0</v>
      </c>
    </row>
    <row r="16" spans="1:6" ht="63.75" x14ac:dyDescent="0.2">
      <c r="A16" s="103" t="s">
        <v>101</v>
      </c>
      <c r="B16" s="102" t="s">
        <v>102</v>
      </c>
      <c r="C16" s="210" t="s">
        <v>7</v>
      </c>
      <c r="D16" s="211">
        <v>2</v>
      </c>
      <c r="E16" s="212"/>
      <c r="F16" s="46">
        <f t="shared" si="0"/>
        <v>0</v>
      </c>
    </row>
    <row r="17" spans="1:6" ht="76.5" x14ac:dyDescent="0.2">
      <c r="A17" s="103" t="s">
        <v>103</v>
      </c>
      <c r="B17" s="102" t="s">
        <v>104</v>
      </c>
      <c r="C17" s="210" t="s">
        <v>7</v>
      </c>
      <c r="D17" s="211">
        <v>5</v>
      </c>
      <c r="E17" s="212"/>
      <c r="F17" s="46">
        <f t="shared" si="0"/>
        <v>0</v>
      </c>
    </row>
    <row r="18" spans="1:6" ht="76.5" x14ac:dyDescent="0.2">
      <c r="A18" s="103" t="s">
        <v>105</v>
      </c>
      <c r="B18" s="102" t="s">
        <v>106</v>
      </c>
      <c r="C18" s="210" t="s">
        <v>7</v>
      </c>
      <c r="D18" s="211">
        <v>34</v>
      </c>
      <c r="E18" s="212"/>
      <c r="F18" s="46">
        <f t="shared" si="0"/>
        <v>0</v>
      </c>
    </row>
    <row r="19" spans="1:6" ht="63.75" x14ac:dyDescent="0.2">
      <c r="A19" s="103" t="s">
        <v>107</v>
      </c>
      <c r="B19" s="102" t="s">
        <v>108</v>
      </c>
      <c r="C19" s="210" t="s">
        <v>7</v>
      </c>
      <c r="D19" s="211">
        <v>12</v>
      </c>
      <c r="E19" s="212"/>
      <c r="F19" s="46">
        <f>D19*E19</f>
        <v>0</v>
      </c>
    </row>
    <row r="20" spans="1:6" ht="63.75" x14ac:dyDescent="0.2">
      <c r="A20" s="103" t="s">
        <v>109</v>
      </c>
      <c r="B20" s="102" t="s">
        <v>110</v>
      </c>
      <c r="C20" s="210" t="s">
        <v>7</v>
      </c>
      <c r="D20" s="211">
        <v>1</v>
      </c>
      <c r="E20" s="212"/>
      <c r="F20" s="46">
        <f>D20*E20</f>
        <v>0</v>
      </c>
    </row>
    <row r="21" spans="1:6" ht="63.75" x14ac:dyDescent="0.2">
      <c r="A21" s="103" t="s">
        <v>111</v>
      </c>
      <c r="B21" s="102" t="s">
        <v>112</v>
      </c>
      <c r="C21" s="210" t="s">
        <v>7</v>
      </c>
      <c r="D21" s="211">
        <v>1</v>
      </c>
      <c r="E21" s="212"/>
      <c r="F21" s="46">
        <f>D21*E21</f>
        <v>0</v>
      </c>
    </row>
    <row r="22" spans="1:6" ht="89.25" x14ac:dyDescent="0.2">
      <c r="A22" s="103" t="s">
        <v>113</v>
      </c>
      <c r="B22" s="102" t="s">
        <v>114</v>
      </c>
      <c r="C22" s="210" t="s">
        <v>7</v>
      </c>
      <c r="D22" s="211">
        <v>1</v>
      </c>
      <c r="E22" s="212"/>
      <c r="F22" s="46">
        <f t="shared" ref="F22:F28" si="1">E22*D22</f>
        <v>0</v>
      </c>
    </row>
    <row r="23" spans="1:6" ht="89.25" x14ac:dyDescent="0.2">
      <c r="A23" s="103" t="s">
        <v>115</v>
      </c>
      <c r="B23" s="102" t="s">
        <v>116</v>
      </c>
      <c r="C23" s="210" t="s">
        <v>7</v>
      </c>
      <c r="D23" s="211">
        <v>6</v>
      </c>
      <c r="E23" s="212"/>
      <c r="F23" s="46">
        <f t="shared" si="1"/>
        <v>0</v>
      </c>
    </row>
    <row r="24" spans="1:6" ht="25.5" x14ac:dyDescent="0.2">
      <c r="A24" s="103" t="s">
        <v>117</v>
      </c>
      <c r="B24" s="102" t="s">
        <v>118</v>
      </c>
      <c r="C24" s="210" t="s">
        <v>7</v>
      </c>
      <c r="D24" s="211">
        <v>1</v>
      </c>
      <c r="E24" s="212"/>
      <c r="F24" s="46">
        <f t="shared" si="1"/>
        <v>0</v>
      </c>
    </row>
    <row r="25" spans="1:6" ht="76.5" x14ac:dyDescent="0.2">
      <c r="A25" s="103" t="s">
        <v>119</v>
      </c>
      <c r="B25" s="102" t="s">
        <v>120</v>
      </c>
      <c r="C25" s="210" t="s">
        <v>7</v>
      </c>
      <c r="D25" s="211">
        <v>1</v>
      </c>
      <c r="E25" s="212"/>
      <c r="F25" s="46">
        <f t="shared" si="1"/>
        <v>0</v>
      </c>
    </row>
    <row r="26" spans="1:6" ht="25.5" x14ac:dyDescent="0.2">
      <c r="A26" s="103" t="s">
        <v>121</v>
      </c>
      <c r="B26" s="102" t="s">
        <v>122</v>
      </c>
      <c r="C26" s="210" t="s">
        <v>7</v>
      </c>
      <c r="D26" s="211">
        <v>1</v>
      </c>
      <c r="E26" s="212"/>
      <c r="F26" s="46">
        <f t="shared" si="1"/>
        <v>0</v>
      </c>
    </row>
    <row r="27" spans="1:6" ht="63.75" x14ac:dyDescent="0.2">
      <c r="A27" s="103" t="s">
        <v>123</v>
      </c>
      <c r="B27" s="102" t="s">
        <v>124</v>
      </c>
      <c r="C27" s="210" t="s">
        <v>86</v>
      </c>
      <c r="D27" s="211">
        <v>1</v>
      </c>
      <c r="E27" s="212"/>
      <c r="F27" s="46">
        <f t="shared" si="1"/>
        <v>0</v>
      </c>
    </row>
    <row r="28" spans="1:6" ht="51" x14ac:dyDescent="0.2">
      <c r="A28" s="103" t="s">
        <v>125</v>
      </c>
      <c r="B28" s="102" t="s">
        <v>126</v>
      </c>
      <c r="C28" s="210" t="s">
        <v>86</v>
      </c>
      <c r="D28" s="211">
        <v>1</v>
      </c>
      <c r="E28" s="212"/>
      <c r="F28" s="46">
        <f t="shared" si="1"/>
        <v>0</v>
      </c>
    </row>
    <row r="29" spans="1:6" x14ac:dyDescent="0.2">
      <c r="A29" s="101" t="s">
        <v>9</v>
      </c>
      <c r="B29" s="102" t="s">
        <v>127</v>
      </c>
      <c r="C29" s="210" t="s">
        <v>86</v>
      </c>
      <c r="D29" s="211">
        <v>1</v>
      </c>
      <c r="E29" s="212"/>
      <c r="F29" s="46">
        <f>D29*E29</f>
        <v>0</v>
      </c>
    </row>
    <row r="30" spans="1:6" ht="13.5" thickBot="1" x14ac:dyDescent="0.25">
      <c r="A30" s="104"/>
      <c r="B30" s="105" t="s">
        <v>128</v>
      </c>
      <c r="C30" s="213"/>
      <c r="D30" s="214"/>
      <c r="E30" s="215"/>
      <c r="F30" s="216">
        <f>SUM(F7:F29)</f>
        <v>0</v>
      </c>
    </row>
    <row r="31" spans="1:6" ht="13.5" thickBot="1" x14ac:dyDescent="0.25">
      <c r="A31" s="106" t="s">
        <v>129</v>
      </c>
      <c r="B31" s="107" t="s">
        <v>130</v>
      </c>
      <c r="C31" s="217"/>
      <c r="D31" s="218"/>
      <c r="E31" s="219"/>
      <c r="F31" s="220"/>
    </row>
    <row r="32" spans="1:6" ht="38.25" x14ac:dyDescent="0.2">
      <c r="A32" s="103" t="s">
        <v>6</v>
      </c>
      <c r="B32" s="102" t="s">
        <v>131</v>
      </c>
      <c r="C32" s="210" t="s">
        <v>132</v>
      </c>
      <c r="D32" s="211">
        <v>20</v>
      </c>
      <c r="E32" s="212"/>
      <c r="F32" s="46">
        <f t="shared" ref="F32:F41" si="2">D32*E32</f>
        <v>0</v>
      </c>
    </row>
    <row r="33" spans="1:6" ht="25.5" x14ac:dyDescent="0.2">
      <c r="A33" s="103" t="s">
        <v>8</v>
      </c>
      <c r="B33" s="102" t="s">
        <v>133</v>
      </c>
      <c r="C33" s="210"/>
      <c r="D33" s="221"/>
      <c r="E33" s="212"/>
      <c r="F33" s="46"/>
    </row>
    <row r="34" spans="1:6" x14ac:dyDescent="0.2">
      <c r="A34" s="103" t="s">
        <v>134</v>
      </c>
      <c r="B34" s="102" t="s">
        <v>135</v>
      </c>
      <c r="C34" s="210" t="s">
        <v>132</v>
      </c>
      <c r="D34" s="211">
        <v>300</v>
      </c>
      <c r="E34" s="212"/>
      <c r="F34" s="46">
        <f t="shared" si="2"/>
        <v>0</v>
      </c>
    </row>
    <row r="35" spans="1:6" x14ac:dyDescent="0.2">
      <c r="A35" s="103" t="s">
        <v>136</v>
      </c>
      <c r="B35" s="102" t="s">
        <v>137</v>
      </c>
      <c r="C35" s="210" t="s">
        <v>132</v>
      </c>
      <c r="D35" s="211">
        <v>500</v>
      </c>
      <c r="E35" s="212"/>
      <c r="F35" s="46">
        <f t="shared" si="2"/>
        <v>0</v>
      </c>
    </row>
    <row r="36" spans="1:6" x14ac:dyDescent="0.2">
      <c r="A36" s="103" t="s">
        <v>138</v>
      </c>
      <c r="B36" s="102" t="s">
        <v>139</v>
      </c>
      <c r="C36" s="210" t="s">
        <v>132</v>
      </c>
      <c r="D36" s="211">
        <v>100</v>
      </c>
      <c r="E36" s="212"/>
      <c r="F36" s="46">
        <f>D36*E36</f>
        <v>0</v>
      </c>
    </row>
    <row r="37" spans="1:6" x14ac:dyDescent="0.2">
      <c r="A37" s="103" t="s">
        <v>140</v>
      </c>
      <c r="B37" s="102" t="s">
        <v>141</v>
      </c>
      <c r="C37" s="210" t="s">
        <v>132</v>
      </c>
      <c r="D37" s="211">
        <v>40</v>
      </c>
      <c r="E37" s="212"/>
      <c r="F37" s="46">
        <f t="shared" si="2"/>
        <v>0</v>
      </c>
    </row>
    <row r="38" spans="1:6" x14ac:dyDescent="0.2">
      <c r="A38" s="103" t="s">
        <v>142</v>
      </c>
      <c r="B38" s="102" t="s">
        <v>143</v>
      </c>
      <c r="C38" s="210" t="s">
        <v>132</v>
      </c>
      <c r="D38" s="211">
        <v>15</v>
      </c>
      <c r="E38" s="212"/>
      <c r="F38" s="46">
        <f t="shared" si="2"/>
        <v>0</v>
      </c>
    </row>
    <row r="39" spans="1:6" ht="38.25" x14ac:dyDescent="0.2">
      <c r="A39" s="103" t="s">
        <v>9</v>
      </c>
      <c r="B39" s="102" t="s">
        <v>144</v>
      </c>
      <c r="C39" s="210"/>
      <c r="D39" s="211"/>
      <c r="E39" s="212"/>
      <c r="F39" s="46"/>
    </row>
    <row r="40" spans="1:6" x14ac:dyDescent="0.2">
      <c r="A40" s="103"/>
      <c r="B40" s="102" t="s">
        <v>145</v>
      </c>
      <c r="C40" s="210" t="s">
        <v>132</v>
      </c>
      <c r="D40" s="211">
        <v>10</v>
      </c>
      <c r="E40" s="212"/>
      <c r="F40" s="46">
        <f>D40*E40</f>
        <v>0</v>
      </c>
    </row>
    <row r="41" spans="1:6" x14ac:dyDescent="0.2">
      <c r="A41" s="103" t="s">
        <v>10</v>
      </c>
      <c r="B41" s="102" t="s">
        <v>127</v>
      </c>
      <c r="C41" s="210" t="s">
        <v>86</v>
      </c>
      <c r="D41" s="211">
        <v>1</v>
      </c>
      <c r="E41" s="212"/>
      <c r="F41" s="46">
        <f t="shared" si="2"/>
        <v>0</v>
      </c>
    </row>
    <row r="42" spans="1:6" x14ac:dyDescent="0.2">
      <c r="A42" s="103"/>
      <c r="B42" s="102"/>
      <c r="C42" s="210"/>
      <c r="D42" s="211"/>
      <c r="E42" s="212"/>
      <c r="F42" s="46"/>
    </row>
    <row r="43" spans="1:6" ht="13.5" thickBot="1" x14ac:dyDescent="0.25">
      <c r="A43" s="108"/>
      <c r="B43" s="109" t="s">
        <v>146</v>
      </c>
      <c r="C43" s="222"/>
      <c r="D43" s="223"/>
      <c r="E43" s="224"/>
      <c r="F43" s="225">
        <f>SUM(F32:F41)</f>
        <v>0</v>
      </c>
    </row>
    <row r="44" spans="1:6" ht="26.25" thickBot="1" x14ac:dyDescent="0.25">
      <c r="A44" s="110" t="s">
        <v>147</v>
      </c>
      <c r="B44" s="111" t="s">
        <v>148</v>
      </c>
      <c r="C44" s="226"/>
      <c r="D44" s="227"/>
      <c r="E44" s="228"/>
      <c r="F44" s="229"/>
    </row>
    <row r="45" spans="1:6" ht="25.5" x14ac:dyDescent="0.2">
      <c r="A45" s="101">
        <v>1</v>
      </c>
      <c r="B45" s="102" t="s">
        <v>149</v>
      </c>
      <c r="C45" s="210" t="s">
        <v>7</v>
      </c>
      <c r="D45" s="211">
        <v>30</v>
      </c>
      <c r="E45" s="212"/>
      <c r="F45" s="46">
        <f t="shared" ref="F45:F51" si="3">D45*E45</f>
        <v>0</v>
      </c>
    </row>
    <row r="46" spans="1:6" ht="25.5" x14ac:dyDescent="0.2">
      <c r="A46" s="101">
        <v>2</v>
      </c>
      <c r="B46" s="102" t="s">
        <v>150</v>
      </c>
      <c r="C46" s="210" t="s">
        <v>7</v>
      </c>
      <c r="D46" s="211">
        <v>20</v>
      </c>
      <c r="E46" s="212"/>
      <c r="F46" s="46">
        <f t="shared" si="3"/>
        <v>0</v>
      </c>
    </row>
    <row r="47" spans="1:6" ht="25.5" x14ac:dyDescent="0.2">
      <c r="A47" s="101">
        <v>3</v>
      </c>
      <c r="B47" s="102" t="s">
        <v>151</v>
      </c>
      <c r="C47" s="210" t="s">
        <v>7</v>
      </c>
      <c r="D47" s="211">
        <v>20</v>
      </c>
      <c r="E47" s="212"/>
      <c r="F47" s="46">
        <f t="shared" si="3"/>
        <v>0</v>
      </c>
    </row>
    <row r="48" spans="1:6" ht="25.5" x14ac:dyDescent="0.2">
      <c r="A48" s="101">
        <v>4</v>
      </c>
      <c r="B48" s="102" t="s">
        <v>152</v>
      </c>
      <c r="C48" s="210" t="s">
        <v>7</v>
      </c>
      <c r="D48" s="211">
        <v>5</v>
      </c>
      <c r="E48" s="212"/>
      <c r="F48" s="46">
        <f t="shared" si="3"/>
        <v>0</v>
      </c>
    </row>
    <row r="49" spans="1:6" ht="25.5" x14ac:dyDescent="0.2">
      <c r="A49" s="101">
        <v>5</v>
      </c>
      <c r="B49" s="102" t="s">
        <v>153</v>
      </c>
      <c r="C49" s="210" t="s">
        <v>7</v>
      </c>
      <c r="D49" s="211">
        <v>5</v>
      </c>
      <c r="E49" s="212"/>
      <c r="F49" s="46">
        <f t="shared" si="3"/>
        <v>0</v>
      </c>
    </row>
    <row r="50" spans="1:6" ht="25.5" x14ac:dyDescent="0.2">
      <c r="A50" s="101">
        <v>6</v>
      </c>
      <c r="B50" s="102" t="s">
        <v>154</v>
      </c>
      <c r="C50" s="210" t="s">
        <v>7</v>
      </c>
      <c r="D50" s="211">
        <v>18</v>
      </c>
      <c r="E50" s="212"/>
      <c r="F50" s="46">
        <f t="shared" si="3"/>
        <v>0</v>
      </c>
    </row>
    <row r="51" spans="1:6" ht="63.75" x14ac:dyDescent="0.2">
      <c r="A51" s="101">
        <v>7</v>
      </c>
      <c r="B51" s="102" t="s">
        <v>155</v>
      </c>
      <c r="C51" s="210" t="s">
        <v>7</v>
      </c>
      <c r="D51" s="211">
        <v>1</v>
      </c>
      <c r="E51" s="212"/>
      <c r="F51" s="46">
        <f t="shared" si="3"/>
        <v>0</v>
      </c>
    </row>
    <row r="52" spans="1:6" ht="25.5" x14ac:dyDescent="0.2">
      <c r="A52" s="101">
        <v>8</v>
      </c>
      <c r="B52" s="102" t="s">
        <v>156</v>
      </c>
      <c r="C52" s="210" t="s">
        <v>7</v>
      </c>
      <c r="D52" s="211">
        <v>1</v>
      </c>
      <c r="E52" s="212"/>
      <c r="F52" s="46">
        <f>D52*E52</f>
        <v>0</v>
      </c>
    </row>
    <row r="53" spans="1:6" ht="25.5" x14ac:dyDescent="0.2">
      <c r="A53" s="101">
        <v>9</v>
      </c>
      <c r="B53" s="102" t="s">
        <v>157</v>
      </c>
      <c r="C53" s="210" t="s">
        <v>7</v>
      </c>
      <c r="D53" s="211">
        <v>6</v>
      </c>
      <c r="E53" s="212"/>
      <c r="F53" s="46">
        <f>D53*E53</f>
        <v>0</v>
      </c>
    </row>
    <row r="54" spans="1:6" x14ac:dyDescent="0.2">
      <c r="A54" s="101" t="s">
        <v>13</v>
      </c>
      <c r="B54" s="102" t="s">
        <v>158</v>
      </c>
      <c r="C54" s="210" t="s">
        <v>7</v>
      </c>
      <c r="D54" s="211">
        <v>1</v>
      </c>
      <c r="E54" s="212"/>
      <c r="F54" s="46">
        <f t="shared" ref="F54:F59" si="4">D54*E54</f>
        <v>0</v>
      </c>
    </row>
    <row r="55" spans="1:6" x14ac:dyDescent="0.2">
      <c r="A55" s="103" t="s">
        <v>14</v>
      </c>
      <c r="B55" s="102" t="s">
        <v>159</v>
      </c>
      <c r="C55" s="210" t="s">
        <v>7</v>
      </c>
      <c r="D55" s="211">
        <v>20</v>
      </c>
      <c r="E55" s="212"/>
      <c r="F55" s="46">
        <f t="shared" si="4"/>
        <v>0</v>
      </c>
    </row>
    <row r="56" spans="1:6" ht="191.25" x14ac:dyDescent="0.2">
      <c r="A56" s="101">
        <v>10</v>
      </c>
      <c r="B56" s="102" t="s">
        <v>160</v>
      </c>
      <c r="C56" s="210" t="s">
        <v>7</v>
      </c>
      <c r="D56" s="211">
        <v>5</v>
      </c>
      <c r="E56" s="212"/>
      <c r="F56" s="46">
        <f t="shared" si="4"/>
        <v>0</v>
      </c>
    </row>
    <row r="57" spans="1:6" ht="51" x14ac:dyDescent="0.2">
      <c r="A57" s="101">
        <v>11</v>
      </c>
      <c r="B57" s="102" t="s">
        <v>161</v>
      </c>
      <c r="C57" s="210" t="s">
        <v>7</v>
      </c>
      <c r="D57" s="211">
        <v>20</v>
      </c>
      <c r="E57" s="212"/>
      <c r="F57" s="46">
        <f t="shared" si="4"/>
        <v>0</v>
      </c>
    </row>
    <row r="58" spans="1:6" ht="25.5" x14ac:dyDescent="0.2">
      <c r="A58" s="101">
        <v>12</v>
      </c>
      <c r="B58" s="102" t="s">
        <v>162</v>
      </c>
      <c r="C58" s="210" t="s">
        <v>86</v>
      </c>
      <c r="D58" s="211">
        <v>5</v>
      </c>
      <c r="E58" s="212"/>
      <c r="F58" s="46">
        <f t="shared" si="4"/>
        <v>0</v>
      </c>
    </row>
    <row r="59" spans="1:6" ht="25.5" x14ac:dyDescent="0.2">
      <c r="A59" s="101">
        <v>13</v>
      </c>
      <c r="B59" s="102" t="s">
        <v>163</v>
      </c>
      <c r="C59" s="210" t="s">
        <v>86</v>
      </c>
      <c r="D59" s="211">
        <v>5</v>
      </c>
      <c r="E59" s="212"/>
      <c r="F59" s="46">
        <f t="shared" si="4"/>
        <v>0</v>
      </c>
    </row>
    <row r="60" spans="1:6" ht="38.25" x14ac:dyDescent="0.2">
      <c r="A60" s="101">
        <v>14</v>
      </c>
      <c r="B60" s="102" t="s">
        <v>164</v>
      </c>
      <c r="C60" s="210"/>
      <c r="D60" s="221"/>
      <c r="E60" s="212"/>
      <c r="F60" s="46"/>
    </row>
    <row r="61" spans="1:6" x14ac:dyDescent="0.2">
      <c r="A61" s="103" t="s">
        <v>165</v>
      </c>
      <c r="B61" s="102" t="s">
        <v>166</v>
      </c>
      <c r="C61" s="210" t="s">
        <v>132</v>
      </c>
      <c r="D61" s="211">
        <v>15</v>
      </c>
      <c r="E61" s="212"/>
      <c r="F61" s="46">
        <f>D61*E61</f>
        <v>0</v>
      </c>
    </row>
    <row r="62" spans="1:6" x14ac:dyDescent="0.2">
      <c r="A62" s="103" t="s">
        <v>167</v>
      </c>
      <c r="B62" s="102" t="s">
        <v>168</v>
      </c>
      <c r="C62" s="210" t="s">
        <v>132</v>
      </c>
      <c r="D62" s="211">
        <v>20</v>
      </c>
      <c r="E62" s="212"/>
      <c r="F62" s="46">
        <f t="shared" ref="F62:F73" si="5">D62*E62</f>
        <v>0</v>
      </c>
    </row>
    <row r="63" spans="1:6" x14ac:dyDescent="0.2">
      <c r="A63" s="103" t="s">
        <v>169</v>
      </c>
      <c r="B63" s="102" t="s">
        <v>170</v>
      </c>
      <c r="C63" s="210" t="s">
        <v>132</v>
      </c>
      <c r="D63" s="211">
        <v>30</v>
      </c>
      <c r="E63" s="212"/>
      <c r="F63" s="46">
        <f t="shared" si="5"/>
        <v>0</v>
      </c>
    </row>
    <row r="64" spans="1:6" x14ac:dyDescent="0.2">
      <c r="A64" s="103" t="s">
        <v>171</v>
      </c>
      <c r="B64" s="102" t="s">
        <v>172</v>
      </c>
      <c r="C64" s="210" t="s">
        <v>132</v>
      </c>
      <c r="D64" s="211">
        <v>120</v>
      </c>
      <c r="E64" s="212"/>
      <c r="F64" s="46">
        <f t="shared" si="5"/>
        <v>0</v>
      </c>
    </row>
    <row r="65" spans="1:6" x14ac:dyDescent="0.2">
      <c r="A65" s="103" t="s">
        <v>173</v>
      </c>
      <c r="B65" s="102" t="s">
        <v>174</v>
      </c>
      <c r="C65" s="210" t="s">
        <v>132</v>
      </c>
      <c r="D65" s="211">
        <v>600</v>
      </c>
      <c r="E65" s="212"/>
      <c r="F65" s="46">
        <f t="shared" si="5"/>
        <v>0</v>
      </c>
    </row>
    <row r="66" spans="1:6" x14ac:dyDescent="0.2">
      <c r="A66" s="103" t="s">
        <v>175</v>
      </c>
      <c r="B66" s="102" t="s">
        <v>176</v>
      </c>
      <c r="C66" s="210" t="s">
        <v>132</v>
      </c>
      <c r="D66" s="211">
        <v>200</v>
      </c>
      <c r="E66" s="212"/>
      <c r="F66" s="46">
        <f>D66*E66</f>
        <v>0</v>
      </c>
    </row>
    <row r="67" spans="1:6" x14ac:dyDescent="0.2">
      <c r="A67" s="103" t="s">
        <v>177</v>
      </c>
      <c r="B67" s="102" t="s">
        <v>178</v>
      </c>
      <c r="C67" s="210" t="s">
        <v>132</v>
      </c>
      <c r="D67" s="211">
        <v>120</v>
      </c>
      <c r="E67" s="212"/>
      <c r="F67" s="46">
        <f t="shared" si="5"/>
        <v>0</v>
      </c>
    </row>
    <row r="68" spans="1:6" x14ac:dyDescent="0.2">
      <c r="A68" s="103" t="s">
        <v>179</v>
      </c>
      <c r="B68" s="102" t="s">
        <v>180</v>
      </c>
      <c r="C68" s="210" t="s">
        <v>132</v>
      </c>
      <c r="D68" s="211">
        <v>230</v>
      </c>
      <c r="E68" s="212"/>
      <c r="F68" s="46">
        <f t="shared" si="5"/>
        <v>0</v>
      </c>
    </row>
    <row r="69" spans="1:6" x14ac:dyDescent="0.2">
      <c r="A69" s="103" t="s">
        <v>181</v>
      </c>
      <c r="B69" s="102" t="s">
        <v>182</v>
      </c>
      <c r="C69" s="210" t="s">
        <v>132</v>
      </c>
      <c r="D69" s="211">
        <v>25</v>
      </c>
      <c r="E69" s="212"/>
      <c r="F69" s="46">
        <f t="shared" si="5"/>
        <v>0</v>
      </c>
    </row>
    <row r="70" spans="1:6" x14ac:dyDescent="0.2">
      <c r="A70" s="103" t="s">
        <v>183</v>
      </c>
      <c r="B70" s="102" t="s">
        <v>184</v>
      </c>
      <c r="C70" s="210" t="s">
        <v>132</v>
      </c>
      <c r="D70" s="211">
        <v>20</v>
      </c>
      <c r="E70" s="212"/>
      <c r="F70" s="46">
        <f t="shared" si="5"/>
        <v>0</v>
      </c>
    </row>
    <row r="71" spans="1:6" x14ac:dyDescent="0.2">
      <c r="A71" s="103" t="s">
        <v>185</v>
      </c>
      <c r="B71" s="102" t="s">
        <v>186</v>
      </c>
      <c r="C71" s="210" t="s">
        <v>132</v>
      </c>
      <c r="D71" s="211">
        <v>30</v>
      </c>
      <c r="E71" s="212"/>
      <c r="F71" s="46">
        <f t="shared" si="5"/>
        <v>0</v>
      </c>
    </row>
    <row r="72" spans="1:6" x14ac:dyDescent="0.2">
      <c r="A72" s="103" t="s">
        <v>187</v>
      </c>
      <c r="B72" s="102" t="s">
        <v>188</v>
      </c>
      <c r="C72" s="210" t="s">
        <v>132</v>
      </c>
      <c r="D72" s="211">
        <v>20</v>
      </c>
      <c r="E72" s="212"/>
      <c r="F72" s="46">
        <f t="shared" si="5"/>
        <v>0</v>
      </c>
    </row>
    <row r="73" spans="1:6" x14ac:dyDescent="0.2">
      <c r="A73" s="103" t="s">
        <v>189</v>
      </c>
      <c r="B73" s="102" t="s">
        <v>127</v>
      </c>
      <c r="C73" s="210" t="s">
        <v>86</v>
      </c>
      <c r="D73" s="211">
        <v>1</v>
      </c>
      <c r="E73" s="212"/>
      <c r="F73" s="46">
        <f t="shared" si="5"/>
        <v>0</v>
      </c>
    </row>
    <row r="74" spans="1:6" ht="13.5" thickBot="1" x14ac:dyDescent="0.25">
      <c r="A74" s="112"/>
      <c r="B74" s="113" t="s">
        <v>190</v>
      </c>
      <c r="C74" s="230"/>
      <c r="D74" s="231"/>
      <c r="E74" s="232"/>
      <c r="F74" s="233">
        <f>SUM(F45:F73)</f>
        <v>0</v>
      </c>
    </row>
    <row r="75" spans="1:6" ht="13.5" thickBot="1" x14ac:dyDescent="0.25">
      <c r="A75" s="114" t="s">
        <v>191</v>
      </c>
      <c r="B75" s="115" t="s">
        <v>192</v>
      </c>
      <c r="C75" s="234"/>
      <c r="D75" s="235"/>
      <c r="E75" s="236"/>
      <c r="F75" s="237"/>
    </row>
    <row r="76" spans="1:6" ht="178.5" x14ac:dyDescent="0.2">
      <c r="A76" s="280"/>
      <c r="B76" s="102" t="s">
        <v>193</v>
      </c>
      <c r="C76" s="282" t="s">
        <v>86</v>
      </c>
      <c r="D76" s="284">
        <v>1</v>
      </c>
      <c r="E76" s="286"/>
      <c r="F76" s="288">
        <f>D76*E76</f>
        <v>0</v>
      </c>
    </row>
    <row r="77" spans="1:6" ht="77.25" thickBot="1" x14ac:dyDescent="0.25">
      <c r="A77" s="281"/>
      <c r="B77" s="102" t="s">
        <v>194</v>
      </c>
      <c r="C77" s="283"/>
      <c r="D77" s="285"/>
      <c r="E77" s="287"/>
      <c r="F77" s="289"/>
    </row>
    <row r="78" spans="1:6" ht="13.5" thickBot="1" x14ac:dyDescent="0.25">
      <c r="A78" s="116" t="s">
        <v>195</v>
      </c>
      <c r="B78" s="117" t="s">
        <v>196</v>
      </c>
      <c r="C78" s="238"/>
      <c r="D78" s="239"/>
      <c r="E78" s="240"/>
      <c r="F78" s="241"/>
    </row>
    <row r="79" spans="1:6" ht="25.5" x14ac:dyDescent="0.2">
      <c r="A79" s="101" t="s">
        <v>8</v>
      </c>
      <c r="B79" s="102" t="s">
        <v>197</v>
      </c>
      <c r="C79" s="210" t="s">
        <v>86</v>
      </c>
      <c r="D79" s="210">
        <v>1</v>
      </c>
      <c r="E79" s="212"/>
      <c r="F79" s="242">
        <f>D79*E79</f>
        <v>0</v>
      </c>
    </row>
    <row r="80" spans="1:6" ht="13.5" thickBot="1" x14ac:dyDescent="0.25">
      <c r="A80" s="118"/>
      <c r="B80" s="119" t="s">
        <v>198</v>
      </c>
      <c r="C80" s="243"/>
      <c r="D80" s="244"/>
      <c r="E80" s="245"/>
      <c r="F80" s="246">
        <f>SUM(F79)</f>
        <v>0</v>
      </c>
    </row>
    <row r="81" spans="1:6" x14ac:dyDescent="0.2">
      <c r="A81" s="120"/>
      <c r="B81" s="121"/>
      <c r="C81" s="44"/>
      <c r="D81" s="247"/>
      <c r="E81" s="48"/>
      <c r="F81" s="48"/>
    </row>
    <row r="82" spans="1:6" ht="13.5" thickBot="1" x14ac:dyDescent="0.25">
      <c r="A82" s="122"/>
      <c r="B82" s="123"/>
      <c r="C82" s="45"/>
      <c r="D82" s="248"/>
      <c r="E82" s="49"/>
      <c r="F82" s="49"/>
    </row>
    <row r="83" spans="1:6" ht="13.5" thickBot="1" x14ac:dyDescent="0.25">
      <c r="A83" s="277" t="s">
        <v>199</v>
      </c>
      <c r="B83" s="278"/>
      <c r="C83" s="278"/>
      <c r="D83" s="278"/>
      <c r="E83" s="278"/>
      <c r="F83" s="279"/>
    </row>
    <row r="84" spans="1:6" ht="25.5" x14ac:dyDescent="0.2">
      <c r="A84" s="124" t="s">
        <v>200</v>
      </c>
      <c r="B84" s="268" t="s">
        <v>76</v>
      </c>
      <c r="C84" s="269"/>
      <c r="D84" s="269"/>
      <c r="E84" s="270"/>
      <c r="F84" s="249" t="s">
        <v>80</v>
      </c>
    </row>
    <row r="85" spans="1:6" x14ac:dyDescent="0.2">
      <c r="A85" s="125" t="s">
        <v>82</v>
      </c>
      <c r="B85" s="271" t="str">
        <f>B6</f>
        <v>NN ORMAR I SEKUNDARNI NN RASPLET</v>
      </c>
      <c r="C85" s="271"/>
      <c r="D85" s="271"/>
      <c r="E85" s="271"/>
      <c r="F85" s="46">
        <f>F30</f>
        <v>0</v>
      </c>
    </row>
    <row r="86" spans="1:6" x14ac:dyDescent="0.2">
      <c r="A86" s="126" t="s">
        <v>201</v>
      </c>
      <c r="B86" s="272" t="str">
        <f>B31</f>
        <v>KABELSKI KANALI, KABELSKE POLICE I CIJEVI</v>
      </c>
      <c r="C86" s="273"/>
      <c r="D86" s="273"/>
      <c r="E86" s="273"/>
      <c r="F86" s="46">
        <f>F43</f>
        <v>0</v>
      </c>
    </row>
    <row r="87" spans="1:6" x14ac:dyDescent="0.2">
      <c r="A87" s="126" t="s">
        <v>202</v>
      </c>
      <c r="B87" s="272" t="str">
        <f>B44</f>
        <v>ELEKTRIČNA INSTALACIJA JAKE STRUJE (rasvjeta, utičnice i druga električna oprema)</v>
      </c>
      <c r="C87" s="273"/>
      <c r="D87" s="273"/>
      <c r="E87" s="273"/>
      <c r="F87" s="46">
        <f>F74</f>
        <v>0</v>
      </c>
    </row>
    <row r="88" spans="1:6" x14ac:dyDescent="0.2">
      <c r="A88" s="126" t="s">
        <v>203</v>
      </c>
      <c r="B88" s="47" t="str">
        <f>B75</f>
        <v>ISPITIVANJE I MJERENJE</v>
      </c>
      <c r="C88" s="250"/>
      <c r="D88" s="250"/>
      <c r="E88" s="251"/>
      <c r="F88" s="46">
        <f>F76</f>
        <v>0</v>
      </c>
    </row>
    <row r="89" spans="1:6" x14ac:dyDescent="0.2">
      <c r="A89" s="126" t="s">
        <v>195</v>
      </c>
      <c r="B89" s="47" t="str">
        <f>B78</f>
        <v>DOKUMENTACIJA</v>
      </c>
      <c r="C89" s="250"/>
      <c r="D89" s="250"/>
      <c r="E89" s="251"/>
      <c r="F89" s="46">
        <f>F80</f>
        <v>0</v>
      </c>
    </row>
    <row r="90" spans="1:6" ht="13.5" thickBot="1" x14ac:dyDescent="0.25">
      <c r="A90" s="127"/>
      <c r="B90" s="274" t="s">
        <v>54</v>
      </c>
      <c r="C90" s="275"/>
      <c r="D90" s="275"/>
      <c r="E90" s="276"/>
      <c r="F90" s="128">
        <f>SUM(F85:F89)</f>
        <v>0</v>
      </c>
    </row>
    <row r="91" spans="1:6" ht="13.5" thickBot="1" x14ac:dyDescent="0.25">
      <c r="A91" s="129"/>
      <c r="B91" s="130"/>
      <c r="C91" s="252"/>
      <c r="D91" s="252"/>
      <c r="E91" s="253" t="s">
        <v>204</v>
      </c>
      <c r="F91" s="128">
        <f>F90*1.25</f>
        <v>0</v>
      </c>
    </row>
  </sheetData>
  <mergeCells count="11">
    <mergeCell ref="A83:F83"/>
    <mergeCell ref="A76:A77"/>
    <mergeCell ref="C76:C77"/>
    <mergeCell ref="D76:D77"/>
    <mergeCell ref="E76:E77"/>
    <mergeCell ref="F76:F77"/>
    <mergeCell ref="B84:E84"/>
    <mergeCell ref="B85:E85"/>
    <mergeCell ref="B86:E86"/>
    <mergeCell ref="B87:E87"/>
    <mergeCell ref="B90:E90"/>
  </mergeCells>
  <pageMargins left="0.7" right="0.7" top="0.75" bottom="0.75" header="0.3" footer="0.3"/>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6058E-3853-4421-8CC4-1D3754F5A83C}">
  <dimension ref="A1:F17"/>
  <sheetViews>
    <sheetView showZeros="0" tabSelected="1" zoomScaleNormal="100" zoomScaleSheetLayoutView="100" workbookViewId="0">
      <selection activeCell="B5" sqref="B5"/>
    </sheetView>
  </sheetViews>
  <sheetFormatPr defaultColWidth="8.85546875" defaultRowHeight="15" customHeight="1" x14ac:dyDescent="0.25"/>
  <cols>
    <col min="1" max="1" width="10.42578125" style="18" customWidth="1"/>
    <col min="2" max="2" width="47.7109375" style="18" customWidth="1"/>
    <col min="3" max="3" width="16.5703125" style="31" customWidth="1"/>
    <col min="4" max="4" width="12" style="18" customWidth="1"/>
    <col min="5" max="5" width="8.85546875" style="18"/>
    <col min="6" max="6" width="10" style="42" bestFit="1" customWidth="1"/>
    <col min="7" max="16384" width="8.85546875" style="18"/>
  </cols>
  <sheetData>
    <row r="1" spans="1:3" x14ac:dyDescent="0.25">
      <c r="A1" s="178"/>
      <c r="B1" s="179"/>
      <c r="C1" s="180"/>
    </row>
    <row r="2" spans="1:3" ht="16.5" x14ac:dyDescent="0.25">
      <c r="A2" s="21"/>
      <c r="B2" s="22" t="s">
        <v>32</v>
      </c>
      <c r="C2" s="23"/>
    </row>
    <row r="3" spans="1:3" x14ac:dyDescent="0.25">
      <c r="A3" s="175"/>
      <c r="B3" s="176"/>
      <c r="C3" s="177"/>
    </row>
    <row r="4" spans="1:3" ht="31.15" customHeight="1" x14ac:dyDescent="0.25">
      <c r="A4" s="24"/>
      <c r="B4" s="290" t="s">
        <v>260</v>
      </c>
      <c r="C4" s="291"/>
    </row>
    <row r="5" spans="1:3" x14ac:dyDescent="0.25">
      <c r="A5" s="175"/>
      <c r="B5" s="176"/>
      <c r="C5" s="177"/>
    </row>
    <row r="6" spans="1:3" x14ac:dyDescent="0.25">
      <c r="A6" s="25"/>
      <c r="B6" s="26" t="s">
        <v>38</v>
      </c>
      <c r="C6" s="27"/>
    </row>
    <row r="7" spans="1:3" x14ac:dyDescent="0.25">
      <c r="A7" s="174" t="s">
        <v>6</v>
      </c>
      <c r="B7" s="172" t="s">
        <v>205</v>
      </c>
      <c r="C7" s="173">
        <f>'GRAĐEVINSKI RADOVI'!F126</f>
        <v>0</v>
      </c>
    </row>
    <row r="8" spans="1:3" x14ac:dyDescent="0.25">
      <c r="A8" s="174" t="s">
        <v>8</v>
      </c>
      <c r="B8" s="172" t="s">
        <v>37</v>
      </c>
      <c r="C8" s="173">
        <f>Elektroinstalacije!F90</f>
        <v>0</v>
      </c>
    </row>
    <row r="9" spans="1:3" x14ac:dyDescent="0.25">
      <c r="A9" s="28"/>
      <c r="B9" s="29" t="s">
        <v>207</v>
      </c>
      <c r="C9" s="27">
        <f>SUM(C7:C8)</f>
        <v>0</v>
      </c>
    </row>
    <row r="10" spans="1:3" x14ac:dyDescent="0.25">
      <c r="A10" s="171"/>
      <c r="B10" s="172"/>
      <c r="C10" s="173"/>
    </row>
    <row r="11" spans="1:3" x14ac:dyDescent="0.25">
      <c r="A11" s="39"/>
      <c r="B11" s="40" t="s">
        <v>259</v>
      </c>
      <c r="C11" s="41">
        <f>C9</f>
        <v>0</v>
      </c>
    </row>
    <row r="12" spans="1:3" x14ac:dyDescent="0.25">
      <c r="A12" s="36"/>
      <c r="B12" s="37" t="s">
        <v>53</v>
      </c>
      <c r="C12" s="38">
        <f>0.25*C11</f>
        <v>0</v>
      </c>
    </row>
    <row r="13" spans="1:3" x14ac:dyDescent="0.25">
      <c r="A13" s="33"/>
      <c r="B13" s="34" t="s">
        <v>54</v>
      </c>
      <c r="C13" s="35">
        <f>C12+C11</f>
        <v>0</v>
      </c>
    </row>
    <row r="14" spans="1:3" x14ac:dyDescent="0.25">
      <c r="A14" s="181"/>
      <c r="B14" s="182"/>
      <c r="C14" s="183"/>
    </row>
    <row r="15" spans="1:3" x14ac:dyDescent="0.25">
      <c r="A15" s="19" t="s">
        <v>34</v>
      </c>
      <c r="B15" s="20"/>
      <c r="C15" s="30"/>
    </row>
    <row r="16" spans="1:3" x14ac:dyDescent="0.25">
      <c r="A16" s="19" t="s">
        <v>35</v>
      </c>
      <c r="B16" s="20"/>
      <c r="C16" s="30"/>
    </row>
    <row r="17" spans="1:3" x14ac:dyDescent="0.25">
      <c r="A17" s="19"/>
      <c r="B17" s="20"/>
      <c r="C17" s="30"/>
    </row>
  </sheetData>
  <mergeCells count="1">
    <mergeCell ref="B4:C4"/>
  </mergeCells>
  <pageMargins left="0.7" right="0.7" top="0.75" bottom="0.75" header="0.3" footer="0.3"/>
  <pageSetup paperSize="9" orientation="portrait" r:id="rId1"/>
  <headerFooter>
    <oddFooter>&amp;RStranica &amp;P od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4</vt:i4>
      </vt:variant>
      <vt:variant>
        <vt:lpstr>Imenovani rasponi</vt:lpstr>
      </vt:variant>
      <vt:variant>
        <vt:i4>2</vt:i4>
      </vt:variant>
    </vt:vector>
  </HeadingPairs>
  <TitlesOfParts>
    <vt:vector size="6" baseType="lpstr">
      <vt:lpstr>Naslov</vt:lpstr>
      <vt:lpstr>GRAĐEVINSKI RADOVI</vt:lpstr>
      <vt:lpstr>Elektroinstalacije</vt:lpstr>
      <vt:lpstr>REKAPITULACIJA</vt:lpstr>
      <vt:lpstr>Naslov!Podrucje_ispisa</vt:lpstr>
      <vt:lpstr>REKAPITULACIJA!Podrucje_ispisa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2013-04-18T11:29:25Z</cp:lastPrinted>
  <dcterms:created xsi:type="dcterms:W3CDTF">2006-09-16T00:00:00Z</dcterms:created>
  <dcterms:modified xsi:type="dcterms:W3CDTF">2025-08-08T09:32:35Z</dcterms:modified>
</cp:coreProperties>
</file>