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164" tabRatio="651"/>
  </bookViews>
  <sheets>
    <sheet name="Naslovna" sheetId="1" r:id="rId1"/>
    <sheet name="Građ.-obrt. radovi" sheetId="2" r:id="rId2"/>
    <sheet name="Elektroinstalacije" sheetId="16" r:id="rId3"/>
    <sheet name="Strojarske instalacije" sheetId="17" state="hidden" r:id="rId4"/>
    <sheet name="REKAPITULACIJA" sheetId="14" r:id="rId5"/>
  </sheets>
  <externalReferences>
    <externalReference r:id="rId6"/>
  </externalReferences>
  <definedNames>
    <definedName name="_ftn1" localSheetId="2">Elektroinstalacije!$A$650</definedName>
    <definedName name="_ftnref1" localSheetId="2">Elektroinstalacije!#REF!</definedName>
    <definedName name="bookmark0" localSheetId="2">Elektroinstalacije!#REF!</definedName>
    <definedName name="bookmark1" localSheetId="2">Elektroinstalacije!$A$465</definedName>
    <definedName name="bookmark2" localSheetId="2">Elektroinstalacije!$A$624</definedName>
    <definedName name="bookmark3" localSheetId="2">Elektroinstalacije!$A$636</definedName>
    <definedName name="bookmark4" localSheetId="2">Elektroinstalacije!$A$637</definedName>
    <definedName name="_xlnm.Print_Area" localSheetId="2">Elektroinstalacije!$A$1:$F$53</definedName>
    <definedName name="_xlnm.Print_Area" localSheetId="0">Naslovna!$A$1:$C$50</definedName>
    <definedName name="_xlnm.Print_Area" localSheetId="4">REKAPITULACIJA!$A$1:$C$27</definedName>
    <definedName name="_xlnm.Print_Area" localSheetId="3">'Strojarske instalacije'!$A$1:$F$115</definedName>
    <definedName name="REALIZACIJA_1997">'[1]Osn-Pod'!$E$5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6" l="1"/>
  <c r="F119" i="2" l="1"/>
  <c r="B47" i="16"/>
  <c r="B51" i="16"/>
  <c r="F31" i="16"/>
  <c r="F30" i="16"/>
  <c r="F34" i="16" l="1"/>
  <c r="F49" i="16" s="1"/>
  <c r="F37" i="16" l="1"/>
  <c r="F38" i="16"/>
  <c r="F39" i="16"/>
  <c r="F40" i="16"/>
  <c r="F21" i="16"/>
  <c r="F18" i="16"/>
  <c r="F15" i="16"/>
  <c r="F12" i="16"/>
  <c r="F9" i="16"/>
  <c r="F42" i="16" l="1"/>
  <c r="F51" i="16" s="1"/>
  <c r="F24" i="16"/>
  <c r="F47" i="16" s="1"/>
  <c r="F53" i="16" l="1"/>
  <c r="B5" i="14" s="1"/>
  <c r="F84" i="2" l="1"/>
  <c r="F82" i="2"/>
  <c r="F15" i="2"/>
  <c r="F96" i="2"/>
  <c r="F86" i="2"/>
  <c r="F107" i="2"/>
  <c r="F58" i="2"/>
  <c r="F47" i="2"/>
  <c r="F49" i="2" s="1"/>
  <c r="F27" i="2"/>
  <c r="F28" i="2"/>
  <c r="F18" i="2"/>
  <c r="F17" i="2"/>
  <c r="F16" i="2"/>
  <c r="F14" i="2"/>
  <c r="F9" i="2"/>
  <c r="F8" i="2"/>
  <c r="A146" i="2" l="1"/>
  <c r="A145" i="2"/>
  <c r="A144" i="2"/>
  <c r="A142" i="2"/>
  <c r="A138" i="2"/>
  <c r="F30" i="2"/>
  <c r="F24" i="2"/>
  <c r="F22" i="2"/>
  <c r="F20" i="2"/>
  <c r="F11" i="2"/>
  <c r="F32" i="2" l="1"/>
  <c r="F138" i="2" s="1"/>
  <c r="F109" i="2"/>
  <c r="F70" i="2"/>
  <c r="F41" i="2"/>
  <c r="F57" i="17"/>
  <c r="E4" i="16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115" i="17" l="1"/>
  <c r="F121" i="2" l="1"/>
  <c r="F35" i="2" l="1"/>
  <c r="F39" i="2" l="1"/>
  <c r="F37" i="2"/>
  <c r="F43" i="2" l="1"/>
  <c r="F139" i="2" s="1"/>
  <c r="F98" i="2" l="1"/>
  <c r="F94" i="2"/>
  <c r="F100" i="2" l="1"/>
  <c r="F144" i="2" s="1"/>
  <c r="F117" i="2" l="1"/>
  <c r="F123" i="2" l="1"/>
  <c r="F146" i="2" s="1"/>
  <c r="F68" i="2"/>
  <c r="F105" i="2" l="1"/>
  <c r="F112" i="2" l="1"/>
  <c r="F145" i="2" s="1"/>
  <c r="F80" i="2"/>
  <c r="F78" i="2"/>
  <c r="F89" i="2" l="1"/>
  <c r="F143" i="2" s="1"/>
  <c r="F56" i="2"/>
  <c r="F140" i="2"/>
  <c r="F66" i="2" l="1"/>
  <c r="F72" i="2" l="1"/>
  <c r="F142" i="2" s="1"/>
  <c r="F60" i="2"/>
  <c r="F141" i="2" s="1"/>
  <c r="F149" i="2" l="1"/>
  <c r="B4" i="14" s="1"/>
  <c r="B8" i="14" l="1"/>
  <c r="B9" i="14" s="1"/>
  <c r="B10" i="14" s="1"/>
</calcChain>
</file>

<file path=xl/sharedStrings.xml><?xml version="1.0" encoding="utf-8"?>
<sst xmlns="http://schemas.openxmlformats.org/spreadsheetml/2006/main" count="420" uniqueCount="250">
  <si>
    <t>Građevina:</t>
  </si>
  <si>
    <t>Investitor:</t>
  </si>
  <si>
    <t>Lokacija:</t>
  </si>
  <si>
    <t>R. Br.</t>
  </si>
  <si>
    <t>Opis stavke</t>
  </si>
  <si>
    <t>J.M.</t>
  </si>
  <si>
    <t>Količina</t>
  </si>
  <si>
    <t>Ukupno</t>
  </si>
  <si>
    <t>Jedinična cijena</t>
  </si>
  <si>
    <t>1.1.</t>
  </si>
  <si>
    <t>1.3.</t>
  </si>
  <si>
    <t>1.4.</t>
  </si>
  <si>
    <t>UKUPNO:</t>
  </si>
  <si>
    <t>2.1.</t>
  </si>
  <si>
    <t>2.2.</t>
  </si>
  <si>
    <t>2.3.</t>
  </si>
  <si>
    <t>m'</t>
  </si>
  <si>
    <t>2.4.</t>
  </si>
  <si>
    <t>4.2.</t>
  </si>
  <si>
    <t>7.1.</t>
  </si>
  <si>
    <t>7.2.</t>
  </si>
  <si>
    <t>REKAPITULACIJA</t>
  </si>
  <si>
    <t>GRAĐEVINSKO - OBRTNIČKI RADOVI</t>
  </si>
  <si>
    <t>8.1.</t>
  </si>
  <si>
    <t>8.2.</t>
  </si>
  <si>
    <t>9.1.</t>
  </si>
  <si>
    <t>Nabava, doprema i ugradnja svog potrebnog materijala za žbukanje stropova. Ukupna debljina žbuke mora biti između 1,5 -2,0 cm. Stavka obuhvaća i druge predradnje, kao što je čišćenje zidova i zaštita stolarije te skela po potrebi.</t>
  </si>
  <si>
    <t>kom</t>
  </si>
  <si>
    <t xml:space="preserve">  Troškovnik izradio:</t>
  </si>
  <si>
    <t>Projektant:</t>
  </si>
  <si>
    <t>8.3.</t>
  </si>
  <si>
    <t>kpl</t>
  </si>
  <si>
    <t>GRAĐEVINSKO OBRTNIČKI RADOVI</t>
  </si>
  <si>
    <t>h</t>
  </si>
  <si>
    <t>3.1.</t>
  </si>
  <si>
    <t>4.1.</t>
  </si>
  <si>
    <t>5.1.</t>
  </si>
  <si>
    <t>5.2.</t>
  </si>
  <si>
    <t>5.3.</t>
  </si>
  <si>
    <t>Pripomoć kod instalacijskih i obrtničkih radova, popravci oštećenih dijelova objekta, krpanje žbuka i slično, sve po dogovoru i nalogu nadzornog inženjera.</t>
  </si>
  <si>
    <t>1. Građevinsko - obrtnički radovi</t>
  </si>
  <si>
    <t>Blaženka Mastanjević, mag.ing.aedif.</t>
  </si>
  <si>
    <t>Nabava, doprema i ugradnja svog potrebnog materijala za žbukanje unutarnjih zidova, s obradom svih špaleta. Ukupna debljina žbuke mora biti između 1,5 - 2,0 cm. Stavka obuhvaća i druge predradnje, kao što je čišćenje zidova i zaštita stolarije.</t>
  </si>
  <si>
    <t>Doprema, postavljanje i skidanje montažne skele za vrijeme žbukanja unutarnjih zidova i stropova, u dijelu građevine.</t>
  </si>
  <si>
    <t>R.br.</t>
  </si>
  <si>
    <t>Jed.</t>
  </si>
  <si>
    <t>J. cijena (HRK)</t>
  </si>
  <si>
    <t>Ukupno (HRK)</t>
  </si>
  <si>
    <t>NAPOMENA: Prilikom izrada ponude treba imati u vidu najnovije važeće propise za pojedine vrste instalacije. Za sve eventualne primjedbe u pogledu izvođenja i troškovnika te davanja ponude obratiti se projektantu. Izvođač je dužan horizontalni i vertikalni prijenos ponuditi u cijeni stavke, te sve radove nuditi u jediničnim cijenama predmetnog troškovnika.</t>
  </si>
  <si>
    <t>I SPECIFIKACIJA OPREME, MATERIJALA I RADOVA</t>
  </si>
  <si>
    <t>A)</t>
  </si>
  <si>
    <t>RADIJATORSKO GRIJANJE</t>
  </si>
  <si>
    <t>1.</t>
  </si>
  <si>
    <t>Pločasti čelični radijatori, ventil-kompakt izvedbe kao tip: T6 VOGEL &amp; NOOT sa srednjim priključkom sljedećih dimenzija</t>
  </si>
  <si>
    <t>21 KV-S 600/600</t>
  </si>
  <si>
    <t>21 KV-S 600/800</t>
  </si>
  <si>
    <t>21 KV-S 600/1000</t>
  </si>
  <si>
    <t>21 KV-S 600/1200</t>
  </si>
  <si>
    <t>21 KV-S 600/1400</t>
  </si>
  <si>
    <t>21 KV-S 900/520</t>
  </si>
  <si>
    <t>21 KV-S 900/720</t>
  </si>
  <si>
    <t>11 KV 900/520</t>
  </si>
  <si>
    <t>Opremljeni pripadajućim konzolama za brzu montažu na zid, te kutni H-ventilskim blokom za priključenje na dvocjevni sustav grijanja</t>
  </si>
  <si>
    <t>2.</t>
  </si>
  <si>
    <t>Pločasti čelični radijatori klasik izvedbe, kao tip: VONOVA-K VOGEL &amp; NOOT sljedećih dimenzija:</t>
  </si>
  <si>
    <t>21 K-S 600/1200</t>
  </si>
  <si>
    <t>21 K-S 900/520</t>
  </si>
  <si>
    <t>21 K-S 900/600</t>
  </si>
  <si>
    <t>21 K-S 900/720</t>
  </si>
  <si>
    <t>21 K 900/520</t>
  </si>
  <si>
    <t>Opremljeni pripadajućim konzolama za brzu montažu na zid te ravnim radijatorskim ventilom 1/2" sa termostatskom glavom i ravnim zatvarajućim navijkom 1/2".</t>
  </si>
  <si>
    <t>3.</t>
  </si>
  <si>
    <t>Termostatska glava za montažu na ventil­kompakt radijator</t>
  </si>
  <si>
    <t>4.</t>
  </si>
  <si>
    <t>Razdjeljivač/sakupljač za priključak krugova radijatorskog grijanja, sa priključcima na ulazu i izlazu NO25, te priključcima NO15 za svaki krug grijanja, opremljen sa:</t>
  </si>
  <si>
    <t>kompleti za 6 krugova</t>
  </si>
  <si>
    <t>kompleti za 8 krugova</t>
  </si>
  <si>
    <t>Svaki komplet smješten u pripadajućem limenom ormariću predviđenom za ugradbu u zid.</t>
  </si>
  <si>
    <t>5.</t>
  </si>
  <si>
    <t>Troslojne PE-AL-PE cijevi, kao tip "UNIPIPE" 016x2 mm</t>
  </si>
  <si>
    <t>m</t>
  </si>
  <si>
    <t>6.</t>
  </si>
  <si>
    <t>Toplinska izolacija "UNIPIPE" cijevi u podu izolacionim crijevom "KAIMAN" 018x4 mm</t>
  </si>
  <si>
    <t>7.</t>
  </si>
  <si>
    <t>Svjetlo vučene bakrene cijevi u šipkama, sljedećih dimenzija:</t>
  </si>
  <si>
    <t>015x1</t>
  </si>
  <si>
    <t>018x1</t>
  </si>
  <si>
    <t>022x1</t>
  </si>
  <si>
    <t>028x1,5 (NO25)</t>
  </si>
  <si>
    <t>035x1,5 (NO32)</t>
  </si>
  <si>
    <t>042x1,5 (NO40)</t>
  </si>
  <si>
    <t>8.</t>
  </si>
  <si>
    <t>Spojni fazonski komadi, kao i sav pomoćni i potrošni materijal neophodan za stavke 5 i 7</t>
  </si>
  <si>
    <t>paušalno</t>
  </si>
  <si>
    <t>9.</t>
  </si>
  <si>
    <t>Samostojeći plinski kondenzacijski kotao sa pripadajućim dimovodom, opremljen ekspanzionom posudom, osiguračem strujanja, cirkulacionom pumpom te automatikom za vođenje temperature polaznog voda u ovisnosti o vanjskoj temperaturi. Toplinski učin Q=13,3-47,7 kW kao tip: VU INT 466/4-5 A "VAILLANT"</t>
  </si>
  <si>
    <t>10.</t>
  </si>
  <si>
    <t>Plinski kondenzacijski kotao sa pripadajućim dimovodom, toplinskog učina Q=18 kW kao tip: VUW 206/5-5 "VAILLANT"</t>
  </si>
  <si>
    <t>11.</t>
  </si>
  <si>
    <t>Kuglasta slavina za toplu vodu sa priključcima na navoj R 6/4"</t>
  </si>
  <si>
    <t>12.</t>
  </si>
  <si>
    <t>Dobava, transport i montaža prethodno specificirane opreme i materijala do pune pogonske gotovosti, uključujući tlačnu probu i puštanje u rad cjelokupnog postrojenja kao i probni pogon i regulaciju</t>
  </si>
  <si>
    <t>B)</t>
  </si>
  <si>
    <t>TOPLOZRACNO GRIJANJE I VENTILACIJA</t>
  </si>
  <si>
    <t>komplet</t>
  </si>
  <si>
    <t>Mješajuća komora sa elektromotornom preklopkom, dimenzija 3x470/930 izrađena iz pocinčanog lima d=1 mm (prema detalju u nacrtu)</t>
  </si>
  <si>
    <t>Elektromotorni pogon preklopke kao tip: SM 24 SR, sa daljinskim pozicionerom tip: SGA 24 sve proizvod "BELIMO". Isporuku kompletirati transformatorom 220/24 V (AC)</t>
  </si>
  <si>
    <t>Tlačni zračni kanal izrađen iz pocinčanog čeličnog lima debljine d= 0,6mm, sljedećih dimenzija:</t>
  </si>
  <si>
    <t>840x400</t>
  </si>
  <si>
    <t>450x400</t>
  </si>
  <si>
    <t>450x320</t>
  </si>
  <si>
    <t>450x240</t>
  </si>
  <si>
    <t>450x160</t>
  </si>
  <si>
    <t>300x300</t>
  </si>
  <si>
    <t>Konzole za nošenje zračnih kanala komplet sa ovjesnim priborom.</t>
  </si>
  <si>
    <t>Istrujne rešetke (anemostati) sa regulatorom protoka, kao tip: ANK 4-L, "KUMAOPREMA"</t>
  </si>
  <si>
    <t>Odsisne rešetke sa regulatorom protoka kao tip: OAK-L 425x125 "KLIMAOPREMA"</t>
  </si>
  <si>
    <t>Odsisne rešetke recirkulacionog zraka, bez regulatora protoka kao tip: OAK 825x425, "KLIMAOPREMA"</t>
  </si>
  <si>
    <t>Zaštitne protukišne rešetke na usisu svježeg zraka i ispuhu otpadnog:</t>
  </si>
  <si>
    <t>930x520</t>
  </si>
  <si>
    <t>700x500</t>
  </si>
  <si>
    <t>Odsisni ventilator otpadnog zraka kapaciteta V=5000m3/h p=150 Pa, kao tip: KDRE 55, "SYSTEMAIR" sa pripadajućim regulatorom brzine vrtnje</t>
  </si>
  <si>
    <t>C)</t>
  </si>
  <si>
    <t>INSTALACIJA PLINA</t>
  </si>
  <si>
    <t>Dobava i ugradnja plinskog priključka od cijevi PE- HD 032 komplet sa sedlom, zaštitnom cijevi, prijelaznim komadom čelik - plastika i kuglastim ventilom 1". U cijenu uračunati iskop i zatrpavanje rova.</t>
  </si>
  <si>
    <t>Crna čelična srednje teška cijev</t>
  </si>
  <si>
    <t>042,4x3,25 (NO32)</t>
  </si>
  <si>
    <t>033,7x3,25 (NO25)</t>
  </si>
  <si>
    <t>026,9x2,65 (NO20)</t>
  </si>
  <si>
    <t>021,3x2,65 (NO15)</t>
  </si>
  <si>
    <t>Plinska kuglasta slavina sa dugim navojem</t>
  </si>
  <si>
    <t>NO32 NP6</t>
  </si>
  <si>
    <t>NO20 NP6</t>
  </si>
  <si>
    <t>NO15 NP6</t>
  </si>
  <si>
    <t>Antikorozivna zaštita vidljivih cijevi dvostrukim slojem temeljne boje i završnim naličem žute boje (uz prethodno čišćenje od hrđe čeličnom četkom do metalnog sjaja)</t>
  </si>
  <si>
    <t>Pomoćni i potrošni materijal neophodan za montažu plinske instalacije</t>
  </si>
  <si>
    <t>paušal</t>
  </si>
  <si>
    <t>Nepredviđeni radovi u visini 10 % vrednosti radova uz odobrenje nadzornog inženjera</t>
  </si>
  <si>
    <t>D)</t>
  </si>
  <si>
    <t>DOKUMENTACIJA I NADZOR</t>
  </si>
  <si>
    <t>Izrada tehničke dokumentacije - izvedbeni projekt te predaja investitoru (u 3 istovjetna primjerka u</t>
  </si>
  <si>
    <t>kompl</t>
  </si>
  <si>
    <t>Izrada telim čke dokumentacije - izvedeno stanje te predaja investitoru (u 3 istovjetna primjerka u</t>
  </si>
  <si>
    <t>PREDMJER RADOVA STROJARSKIH INSTALACIJA</t>
  </si>
  <si>
    <t>m2</t>
  </si>
  <si>
    <t>UKUPNO 2:</t>
  </si>
  <si>
    <t>REKAPITULACIJA TROŠKOVA</t>
  </si>
  <si>
    <t>UKUPNO 3:</t>
  </si>
  <si>
    <t>ELEKTRIČNA INSTALACIJA (rasvjeta, utičnice i druga električna oprema)</t>
  </si>
  <si>
    <t xml:space="preserve"> ISPITIVANJE I MJERENJE</t>
  </si>
  <si>
    <t>PREDMJER RADOVA ELEKTROTEHNIČKIH INSTALACIJA</t>
  </si>
  <si>
    <r>
      <t>-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kuglasta slavina na ulazu i izlazu</t>
    </r>
  </si>
  <si>
    <r>
      <t>-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ventil NO15 na polazu i povratu kruga</t>
    </r>
  </si>
  <si>
    <r>
      <t>-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slavina za punjenje i pražnjenje</t>
    </r>
  </si>
  <si>
    <r>
      <t>-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odzračni pipac</t>
    </r>
  </si>
  <si>
    <r>
      <t>-</t>
    </r>
    <r>
      <rPr>
        <sz val="10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naležni termometar 0-120</t>
    </r>
    <r>
      <rPr>
        <vertAlign val="superscript"/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 na povratu kruga</t>
    </r>
  </si>
  <si>
    <r>
      <t>Plinski generatog toplog zraka sa centrifugalnim ventilatorom, previđen za priključak na zračni kanal, toplinskog učinka Q=52 kW, protoka zraka V= 5000 m3/h, raspoloživog tlaka na prirubnici p=100 Pa, Uz uređaj isporučiti pripadajuću protupožarnu zaklopku sa krajnjim kontaktom, te filter zraka, kao i dimovodnu cijev 0100, dužine L=5m, sa jednim lukom 90</t>
    </r>
    <r>
      <rPr>
        <vertAlign val="superscript"/>
        <sz val="10"/>
        <color rgb="FF000000"/>
        <rFont val="Arial"/>
        <family val="2"/>
      </rPr>
      <t>o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</si>
  <si>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</si>
  <si>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Napomena: Ispitivanje i mjerenje odnosi se na sve razdjelnike, instalaciju rasvjete i priključnica te druge opreme, telefonsko - računalnu instalaciju, instalaciju sustava zaštite od munje, instalaciju zaštite od požara odnosno sve ostalo obuhvaćeno TOČKAMA TROŠKOVNIKA</t>
  </si>
  <si>
    <t>SVEUKUPNO</t>
  </si>
  <si>
    <t>Ispitivanje, mjerenje, proba, probni rad, pregledi, izdavanje protokola o mjerenjima i sl. sukladno programu kakvoće (mjerenje i izdavanje ispitnih protokola o izmjerenoj srednjoj rasvijetljenosti prostorije, mjerenje otpora izolacije pojedinih strujnih krugova i napojnih vodova uz izdavanje isprava, izdavanje isprava o efikasnosti zaštite od indirektnog dodira, izdavanje isprava o izmjerenom prijelaznom otporu zaštitnog pogonskog uzemljenja, funkcionalno ispitivanje isključivanja električne energije u nuždi, funkcionalno ispitivanje sigurnosne rasvjete i mjerenje, ispitivanje ispravnosti veza, dovođenje u punu funkcionalnost, puštanje u probni rad, izrada knjige revizije sustava zaštite od munje). Ispitivanje STP kabela prema normi ISO/IEC 11801, s pratećom dokumentacijom rezultata ispitivanja, po priključnom mjestu.</t>
  </si>
  <si>
    <t>1.6.</t>
  </si>
  <si>
    <t>Napomena :</t>
  </si>
  <si>
    <t xml:space="preserve">Projektant:  </t>
  </si>
  <si>
    <t>Demontaža i vađenje, unutarnjih vratiju s dovratnicima iz zidova. Kompletna demontaža uračunata u stavci, kao i upotreba odgovarajuće skele i sva potrebna osiguranja građevine kao cjeline i dijelova vezanih za ovu razgradnju. U cijenu stavke uračunat utovar i odvoz razgrađenog materijala (razvrstanog po vrstama) na najbližu odgovarajuću deponiju, kao i svi troškovi istovara i korištenja odgovarajuće deponije.</t>
  </si>
  <si>
    <t>Otucanje žbuke sa oštećenih stropova, uključivo čišćenje i otprašivanje.  Kompletna demontaža uračunata u stavci, kao i upotreba odgovarajuće skele i sva potrebna osiguranja građevine kao cjeline i dijelova vezanih za ovu razgradnju. U cijenu stavke uračunat utovar i odvoz razgrađenog materijala (razvrstanog po vrstama) na najbližu odgovarajuću deponiju, kao i svi troškovi istovara i korištenja odgovarajuće deponije.</t>
  </si>
  <si>
    <t>Otucanje žbuke sa unutrašnih zidova, zidovi od opeke.  U stavci uračunata upotreba radne skele. U cijenu stavke uračunat utovar i odvoz razgrađenog materijala (razvrstanog po vrstama) na najbližu odgovarajuću deponiju, kao i svi troškovi istovara i korištenja odgovarajuće deponije.</t>
  </si>
  <si>
    <t xml:space="preserve">Razna sitna rušenja, razgradnje i demontaže koje nije moguće predvidjeti. U cijenu stavke uračunat utovar i odvoz razgrađenog materijala (razvrstanog po vrstama) na najbližu odgovarajuću deponiju, kao i svi troškovi istovara i korištenja odgovarajuće deponije. Priznat će se stvaran broj sati koji je upisan u građevinsku knjigu i ovjeren po nadzornom inženjeru.
</t>
  </si>
  <si>
    <t>sati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</si>
  <si>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</si>
  <si>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</si>
  <si>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t>1.7.</t>
  </si>
  <si>
    <t>1.8.</t>
  </si>
  <si>
    <t>Dobava i postava PE folije d=0,25 mm ispod sloja cementnog estriha, pod svih etaža. Stavka uključuje rad i materijal osnovni i pomoćni i preklop od 20 cm.</t>
  </si>
  <si>
    <r>
      <rPr>
        <sz val="11"/>
        <color indexed="8"/>
        <rFont val="Arial"/>
        <family val="2"/>
        <charset val="238"/>
      </rPr>
      <t>m</t>
    </r>
    <r>
      <rPr>
        <sz val="11"/>
        <color indexed="8"/>
        <rFont val="Swis721 Ex BT"/>
        <family val="2"/>
      </rPr>
      <t>²</t>
    </r>
  </si>
  <si>
    <t>9. Ostali radovi</t>
  </si>
  <si>
    <t>Osijek, Vinkovačka 61</t>
  </si>
  <si>
    <t>CENTAR ZA PRUŽANJE USLUGA U ZAJEDNICI OSIJEK</t>
  </si>
  <si>
    <t>2. Elektrotehničke instalacije</t>
  </si>
  <si>
    <t>Osijek, siječanj 2024. godine</t>
  </si>
  <si>
    <t>Fincon d.o.o.</t>
  </si>
  <si>
    <t>SANACIJA ODJELA 3.ODGOJNE GRUPE NA 2.KATU</t>
  </si>
  <si>
    <t xml:space="preserve">Demontaža i vađenje prozorskih PVC klupčica. Kompletna demontaža uračunata u cijeni stavke, kao i upotreba odgovarajuće radne skele i sva potrebna osiguranja građevine kao cjeline i dijelova vezanih za ovu razgradnju. U cijenu stavke uračunat utovar i odvoz razgrađenog materijala (razvrstanog po vrstama) na najbližu odgovarajuću deponiju, kao i svi troškovi istovara i korištenja odgovarajuće deponije.
</t>
  </si>
  <si>
    <t>- jednokrilna drvena vrata sa nadsvjetlom vel. max. 90x210+60 cm</t>
  </si>
  <si>
    <t>-  jednokrilna drvena vrata  vel. max. 80x210 cm</t>
  </si>
  <si>
    <t>-keramičke pločice</t>
  </si>
  <si>
    <t>-keramičke pločice balkon</t>
  </si>
  <si>
    <r>
      <t xml:space="preserve">Demontaža i vađenje završnih podnih i zidnih obloga  od keramičkih pločica i parketa sve do glazure. 
U stavci uključeno ravnanje podloge s točnošću </t>
    </r>
    <r>
      <rPr>
        <sz val="11"/>
        <color indexed="8"/>
        <rFont val="Swis721 Ex BT"/>
        <family val="2"/>
      </rPr>
      <t>±</t>
    </r>
    <r>
      <rPr>
        <sz val="11"/>
        <color indexed="8"/>
        <rFont val="Arial"/>
        <family val="2"/>
        <charset val="238"/>
      </rPr>
      <t xml:space="preserve"> 0,5 cm nakon demontaže slojeva.
Kompletna demontaža uračunata u stavci. U cijenu stavke uračunat utovar i odvoz razgrađenog materijala (razvrstanog po vrstama) na najbližu odgovarajuću deponiju, kao i svi troškovi istovara i korištenja odgovarajuće deponije.
</t>
    </r>
  </si>
  <si>
    <t>-keramičke pločice zid</t>
  </si>
  <si>
    <t>-rasvjetna tijela</t>
  </si>
  <si>
    <t>-utičnice i prekidači</t>
  </si>
  <si>
    <t>Kompletna demontaža postojećeg namještaja i opreme i odnos na mjesto koje odredi Naručitelj. Obračun po bruto površini obuhvaćenoj u zoni rekonstrukcije.</t>
  </si>
  <si>
    <t>1. Rušenje i razgradnje</t>
  </si>
  <si>
    <t>2. Zidarski radovi</t>
  </si>
  <si>
    <t xml:space="preserve">1.2. </t>
  </si>
  <si>
    <t>1.5.</t>
  </si>
  <si>
    <t>Nabava, doprema materijala i izrada cementnog estriha u sloju debljine do 5,0 cm, kao podloge završnom sloju poda. U cijenu uključen sav potreban materijal, alat i rad.</t>
  </si>
  <si>
    <t>3. Limarski radovi</t>
  </si>
  <si>
    <t>4. Izolaterski radovi</t>
  </si>
  <si>
    <t xml:space="preserve">Nabava, doprema i izrada hidroizolacije podova balkona u slojevima 3+2. Slojevi se sastoje od nanošenja temeljnog polimer-bitumenskog premaza i bitumenskih traka. Varenje dvije plastomerne bitumenske hidroizolacijske trake visoke kvalitete s preklopima od 10,0 cm. U stavku uračunat sav potreban materijal i rad. </t>
  </si>
  <si>
    <t>5. Keramičarski radovi</t>
  </si>
  <si>
    <t>Dobava i postavljanje unutarnjih zidnih keramičkih pločica iz dvije ili više vrsta u kvaliteti grees porculan full body  I. klasa kalibrirane, u visini od max.3,00 m odnosno do visine spuštenog stropa. Pločice su vel. min. 30x30 cm,  po izboru projektanta. Pločice se postavljaju u odgovarajuće fleksibilno ljepilo klase C2 TE S1 kompatibilno sa hidroizolacijom, uključeno u stavci. Pločice se postavljaju u čajnoj kuhinji. Na uglovima pločice postaviti na GERUNG, (alternativno kutni fazonski profil). Vrstu pločica i kvalitetu određuje projektant. Fuga nije naglašena. Stavka uključuje sav rad i materijal osnovni i pomoćni, kao i upotrebu odgovarajuće skele, sve do potpune gotovosti.</t>
  </si>
  <si>
    <t>Dobava i  polaganje iz dvije ili više vrsta unutarnjih keramičkih podnih protukliznih pločica u kvaliteti grees porculan full body I. klasa kalibrirane, protukliznost R-11. Pločice su vel. min. 30x30 cm,  po izboru projektanta. Pločice se postavljaju u odgovarajuće fleksibilno ljepilo klase C2 TE S1. Fuga nije naglašena. Pločice se postavljaju na podu hodnika, spremišta i čajne kuhinje.  Stavka uključuje cokl od 10 cm i sav rad i materijal osnovni i pomoćni, sve do potpune gotovosti .</t>
  </si>
  <si>
    <t>Dobava i  polaganje iz dvije ili više vrsta vanjskih keramičkih podnih protukliznih pločica u kvaliteti grees porculan full body I. klasa kalibrirane, protukliznost R-11. Pločice su vel. min. 30x30 cm,  po izboru projektanta. Pločice se postavljaju u odgovarajuće fleksibilno ljepilo klase C2 TE S1. Fuga nije naglašena. Pločice se postavljaju na podu balkona.  Stavka uključuje cokl od 10 cm i sav rad i materijal osnovni i pomoćni, sve do potpune gotovosti .</t>
  </si>
  <si>
    <t>6. Soboslikarski i ličilački</t>
  </si>
  <si>
    <t>Izrada, doprema i montaža jednokrilnih, unutarnjih drvenih vrata sa nadsvjetlom, dimenzije min. 90+210+60. Okvirna konstrukcija i konstrukcija vrata drvo. Vratno krilo opremljeno pragom, kvakom, cilindar bravom i komplet okovom. Boja po odabiru investitora ili projektanta.</t>
  </si>
  <si>
    <t>Izrada, doprema i montaža jednokrilnih, unutarnjih drvenih vrata sa nadsvjetlom, dimenzije min. 80+210. Okvirna konstrukcija i konstrukcija vrata drvo. Vratno krilo opremljeno pragom, kvakom, cilindar bravom i komplet okovom. Boja po odabiru investitora ili projektanta.</t>
  </si>
  <si>
    <t>Nabava, dobava i ugradnja hrastovog parketa I klase uz pripremu podloge za postavljanje. Nakon polaganja parket prebrusiti i 3x lakirati. Boja po odabiru projektanta ili investitora. U stavku uključen sav potreban dodatni materijal i rad, sva potrebna prethodna brušenja i prema podloge.</t>
  </si>
  <si>
    <t>Nabava, dobava i ugradanja kutnih lajsni po izboru investitora. U stavku uključen sav potreban dodatni materijal i rad, sva potrebna prethodna brušenja i prema podloge.</t>
  </si>
  <si>
    <t>Zamjena postojećeg razbijenog stakla prostoriji dnevnog boravka , dimenzije do 300/200. Potrebno ugraditi dvoslojno IZO staklo debljine 4+6+6 mm.</t>
  </si>
  <si>
    <t>Gletanje i ličenje unutarnjih ožbukanih zidova, bijelom bojom za unutarnje radove. Stavkom je obuhvaćena i priprema i impregnacija podloge.</t>
  </si>
  <si>
    <t>Ličenje unutarnjih drvenih fiksnih svjetlarnika na društvenoj prostoriji prema hodniku, dim. 300x120 cm, bojom za drvo. Boja po izboru naručitelja. Stavkom je obuhvaćena i priprema, potrebna brušenja i impregnacija postojeće podloge.</t>
  </si>
  <si>
    <t>7.3.</t>
  </si>
  <si>
    <t>-parket (mijenja se djelomično parket, prema dogovoru sa nadzorom)</t>
  </si>
  <si>
    <t>Brušenje postojećeg parketa. Zadržava se cca 90 % postojećeg parketa. Parket pregledati, zamijeniti oštećene dijelove, te prebrusiti i 3x lakirati. Boja po odabiru projektanta ili investitora. U stavku uključen sav potreban dodatni materijal i rad, sva potrebna prethodna brušenja i prema podloge.</t>
  </si>
  <si>
    <t>-lajsne parket</t>
  </si>
  <si>
    <t>Gletanje i ličenje unutarnjih ožbukanih stropova, bijelom bojom za unutarnje radove. Stavkom je obuhvaćena i priprema i impregnacija podloge.</t>
  </si>
  <si>
    <t>Ličenje čeličnih ograda balkona, bojom za čelične konstrukcije. Boja po izboru naručitelja. Stavkom je obuhvaćena i priprema, potrebna brušenja i impregnacija postojeće podloge.</t>
  </si>
  <si>
    <t>Ličenje  zidova i stropova balkona fasadnom bojom . Boja po izboru naručitelja. Stavkom je obuhvaćena i priprema, potrebna brušenja i impregnacija postojeće podloge.</t>
  </si>
  <si>
    <t xml:space="preserve">Dobava, izrada i montaža rubnog okapnog lima - lajsna na rubu balkona. Opšav se izvodi iz pocinčanog plastificiranog lima debljine 0.60mm u RAL boji prema izboru naručitelja. Stavka uključuje sav rad, osnovni i pomoćni materijal, kao i sav spojni i brtveni materijal koji je potreban da bi se postigla potpuna vodonepropusnost i spoja prema uputama dobavljača sistema, sve do potpune funkcionalnosti.
</t>
  </si>
  <si>
    <t>8. Stolarski radovi</t>
  </si>
  <si>
    <t>6.1.</t>
  </si>
  <si>
    <t>6.2.</t>
  </si>
  <si>
    <t>6.3.</t>
  </si>
  <si>
    <t>6.4.</t>
  </si>
  <si>
    <t>6.5.</t>
  </si>
  <si>
    <t>7. Parketarski radovi</t>
  </si>
  <si>
    <t>9.2.</t>
  </si>
  <si>
    <t>Demontaža i zbrinjavanje ili odlaganje na mjesto koje odredi naručitelja, umivaonika iz prostora čajne kuhinje. Rad obuhvaća sve komplet do pune gotovsti, braćun po komadu.</t>
  </si>
  <si>
    <t>6. Soboslikarski i ličilački radovi</t>
  </si>
  <si>
    <t>RASVJETNA TIJELA</t>
  </si>
  <si>
    <t>Nabava, isporuka i montaža slijedećih rasvjetnih tijela</t>
  </si>
  <si>
    <t>Ili jednako vrijedno:</t>
  </si>
  <si>
    <t>Hodnik, spavaće sobe na kraju hodnika. Isporuka, montaža i spajanje  nadgradnog antivandal rasvjetnog tijela . Priključna snaga 26W ,dimenzije kućišta 660 x 150 x 65 mm. Kućište od pocinčanog čeličnog lima, sa bijelom poliesterskom obradom. Okvir ugrađen u kučište sa sigurnosnim vijcima od nehrđajučeg čelika. Površina svjetiljke dizajnirana za montažu na strop/zid bilo koje vrste. Difuzor od UV stabiliziranog opalnog polikarbonata debljine 4mm.  Push-in terminal, 3x2x2.5mm2.  LED izvor svjetlosti svjetlosnog toka 2723lm, boja svjetla 830 , temperatura boje 3000K, efikasnost svjetiljke 105lm/W, životnog vijeka 100.000h (L80/B50). Cosφ &gt;0,90. CRI &gt; 80. Mehanička zaštita IP65, otpornost na udarce IK10+ , izolacijske klase I. Simbol zaštite D. Certifikati CE, RoHS.  Dopuštena temp. okoline za unutarnju i vanjsku primjenu  -20..+40 ° C.  Težina 3,5kg. Sa svim montažnim i spojnim priborom.</t>
  </si>
  <si>
    <t>Spavaće sobe. Isporuka, montaža i spajanje  nadgradnog antivandal rasvjetnog tijela . Priključna snaga 21,7W ,dimenzije kućišta 940 x 150 x 65 mm. Kućište od pocinčanog čeličnog lima, sa bijelom poliesterskom obradom. Okvir ugrađen u kučište sa sigurnosnim vijcima od nehrđajučeg čelika. Površina svjetiljke dizajnirana za montažu na strop/zid bilo koje vrste. Difuzor od UV stabiliziranog opalnog polikarbonata debljine 4mm.  Push-in terminal, 3x2x2.5mm2.  LED izvor svjetlosti svjetlosnog toka 2413lm, boja svjetla 830 , temperatura boje 3000K, efikasnost svjetiljke 111lm/W, životnog vijeka 100.000h (L80/B50). Cosφ &gt;0,90. CRI &gt; 80. Mehanička zaštita IP65, otpornost na udarce IK10+ , izolacijske klase I. Simbol zaštite D. Certifikati CE, RoHS.  Dopuštena temp. okoline za unutarnju i vanjsku primjenu  -20..+40 ° C.  Težina 5,5kg. Sa svim montažnim i spojnim priborom.</t>
  </si>
  <si>
    <t>Sanitarni čvor , WC. Isporuka, montaža i spajanje  nadgradnog antivandal rasvjetnog tijela . Priključna snaga 14,5W ,dimenzije kućišta 660 x 150 x 65 mm. Kućište od pocinčanog čeličnog lima, sa bijelom poliesterskom obradom. Okvir ugrađen u kučište sa sigurnosnim vijcima od nehrđajučeg čelika. Površina svjetiljke dizajnirana za montažu na strop/zid bilo koje vrste. Difuzor od UV stabiliziranog opalnog polikarbonata debljine 4mm.  Push-in terminal, 3x2x2.5mm2.  LED izvor svjetlosti svjetlosnog toka 1609lm, boja svjetla 830 , temperatura boje 3000K, efikasnost svjetiljke 119lm/W, životnog vijeka 100.000h (L80/B50). Cosφ &gt;0,90. CRI &gt; 80. Mehanička zaštita IP65, otpornost na udarce IK10+ , izolacijske klase I. Simbol zaštite D. Certifikati CE, RoHS.  Dopuštena temp. okoline za unutarnju i vanjsku primjenu  -20..+40 ° C.  Težina 3,5kg. Sa svim montažnim i spojnim priborom.</t>
  </si>
  <si>
    <t>Sanitarni čvorovi i spremišta.Dobava, montaža i spajanje: stropnog nadgradnog  rasvjetnog tijela prikljične snage 24W. Kučište od termoplastike bijele boje,  dimenzije  Ø300x100mm, sa opalno akrilnim difuzorom. LED izvor svjetlosti, svjetlosnog toka 1800lm, efikasnost75lm/W, temp. boje 3000K . U mehaničkoj zaštiti IP65, otpornosti na udarce IK10. Certificirano prema CE, ENEC. Težina 0.9kg. Sa svim montažnim i spojnim priborom.</t>
  </si>
  <si>
    <t>Ured. Dobava, montaža i spajanje: Stropnog nadgradnog rasvjetnog tijela priključne snage 48,6W. Kučište od bijelog čeličnog lima dimenzija 1495x175x40mm. Prozirni mikroprizmatični dizuzor od PMMA, UGR&lt;19. LED izvor svjetlosti svjetlosnog toka 5825lm , efikasnosti  120 lm/W , temperatura boje 3000K. CRI 80+. SDCM 3. Životnog vijeka 100.000h L80/50.  Terminal 5x2x2.5mm2 . 220-240V 0/50/60Hz. U mehaničkoj zaštiti IP44. Otpornosti na udarce IK05. Certificirano prema CE. Sa svim spojnim i priključnim priborom</t>
  </si>
  <si>
    <t xml:space="preserve">3. </t>
  </si>
  <si>
    <t xml:space="preserve"> ELEKTRIČNA INSTALACIJA (utičnice i druga električna oprema)</t>
  </si>
  <si>
    <t>Troškovnik je izrađen na temelju  postojećeg stanja građevine.</t>
  </si>
  <si>
    <t>9.3.</t>
  </si>
  <si>
    <t>Tipske naljepnice .Dobava i montaža potrebnih oznaka evakuacije, ZNR i slično.</t>
  </si>
  <si>
    <t>PDV (25%):</t>
  </si>
  <si>
    <t>SVEUKUPNO:</t>
  </si>
  <si>
    <t>€</t>
  </si>
  <si>
    <t>TROŠKOVNIK RADOVA</t>
  </si>
  <si>
    <t>Demontaža  elektroinstalacija jake i slabe struje nadžbukni dio, što uključuje sve utičnice, prekidače, rasvjetna tijela i slično, sve u potpunoj gotovosti. U cijenu stavke uračunat utovar i odvoz razgrađenog materijala (razvrstanog po vrstama) na najbližu odgovarajuću deponiju, kao i svi troškovi istovara i korištenja odgovarajuće deponije.</t>
  </si>
  <si>
    <t>-panik rasvjeta</t>
  </si>
  <si>
    <t>Dobava, montaža i spajanje svjetiljke i druga el.oprema, komplet sa izvorima svjetlosti, spojnim i montažnim priborom: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</si>
</sst>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[$€-41A]"/>
  </numFmts>
  <fonts count="39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Tms Rmn"/>
    </font>
    <font>
      <sz val="10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Swis721 Ex BT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1"/>
    </font>
    <font>
      <b/>
      <sz val="12"/>
      <name val="Open Sans"/>
      <family val="2"/>
      <charset val="238"/>
    </font>
    <font>
      <b/>
      <sz val="10"/>
      <name val="Open Sans"/>
      <family val="2"/>
      <charset val="238"/>
    </font>
    <font>
      <sz val="10"/>
      <name val="Arial CE"/>
      <family val="2"/>
      <charset val="238"/>
    </font>
    <font>
      <sz val="1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Protection="0"/>
    <xf numFmtId="0" fontId="34" fillId="0" borderId="0"/>
    <xf numFmtId="0" fontId="37" fillId="0" borderId="0"/>
    <xf numFmtId="0" fontId="3" fillId="0" borderId="0"/>
  </cellStyleXfs>
  <cellXfs count="225">
    <xf numFmtId="0" fontId="0" fillId="0" borderId="0" xfId="0"/>
    <xf numFmtId="49" fontId="0" fillId="0" borderId="0" xfId="0" applyNumberFormat="1"/>
    <xf numFmtId="0" fontId="4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8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12" fillId="0" borderId="0" xfId="0" applyFont="1"/>
    <xf numFmtId="0" fontId="12" fillId="4" borderId="0" xfId="0" applyFont="1" applyFill="1"/>
    <xf numFmtId="0" fontId="11" fillId="0" borderId="0" xfId="0" applyFont="1" applyAlignment="1">
      <alignment horizontal="center"/>
    </xf>
    <xf numFmtId="0" fontId="0" fillId="4" borderId="0" xfId="0" applyFill="1"/>
    <xf numFmtId="0" fontId="12" fillId="3" borderId="0" xfId="0" applyFont="1" applyFill="1"/>
    <xf numFmtId="0" fontId="18" fillId="0" borderId="0" xfId="0" applyFont="1"/>
    <xf numFmtId="0" fontId="1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19" fillId="0" borderId="0" xfId="13" applyFont="1" applyAlignment="1" applyProtection="1">
      <alignment horizontal="center"/>
    </xf>
    <xf numFmtId="4" fontId="19" fillId="0" borderId="0" xfId="13" applyNumberFormat="1" applyFont="1" applyAlignment="1" applyProtection="1">
      <alignment horizontal="right"/>
    </xf>
    <xf numFmtId="4" fontId="19" fillId="0" borderId="0" xfId="13" applyNumberFormat="1" applyFont="1" applyAlignment="1" applyProtection="1">
      <alignment horizontal="right"/>
      <protection locked="0"/>
    </xf>
    <xf numFmtId="0" fontId="21" fillId="0" borderId="0" xfId="13" applyFont="1" applyAlignment="1" applyProtection="1">
      <alignment horizontal="justify" vertical="top" wrapText="1"/>
    </xf>
    <xf numFmtId="0" fontId="21" fillId="0" borderId="0" xfId="13" applyFont="1" applyAlignment="1" applyProtection="1">
      <alignment horizontal="center"/>
    </xf>
    <xf numFmtId="4" fontId="21" fillId="0" borderId="0" xfId="13" applyNumberFormat="1" applyFont="1" applyAlignment="1" applyProtection="1">
      <alignment horizontal="right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justify" vertical="top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0" xfId="13" applyFont="1" applyAlignment="1" applyProtection="1">
      <alignment horizontal="right" vertical="top"/>
    </xf>
    <xf numFmtId="0" fontId="22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16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16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16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wrapText="1"/>
    </xf>
    <xf numFmtId="0" fontId="27" fillId="0" borderId="0" xfId="0" applyFont="1"/>
    <xf numFmtId="0" fontId="30" fillId="0" borderId="0" xfId="0" applyFont="1" applyAlignment="1">
      <alignment horizontal="right" vertical="center"/>
    </xf>
    <xf numFmtId="0" fontId="23" fillId="0" borderId="0" xfId="9" applyFont="1" applyAlignment="1">
      <alignment horizontal="left" vertical="top" wrapText="1"/>
    </xf>
    <xf numFmtId="0" fontId="23" fillId="0" borderId="0" xfId="9" applyFont="1" applyAlignment="1">
      <alignment horizontal="center" vertical="center"/>
    </xf>
    <xf numFmtId="0" fontId="23" fillId="0" borderId="1" xfId="9" applyFont="1" applyBorder="1" applyAlignment="1">
      <alignment horizontal="left" vertical="top" wrapText="1"/>
    </xf>
    <xf numFmtId="0" fontId="23" fillId="0" borderId="1" xfId="9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/>
    <xf numFmtId="0" fontId="29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29" fillId="0" borderId="1" xfId="0" applyNumberFormat="1" applyFont="1" applyBorder="1" applyAlignment="1">
      <alignment horizontal="right" wrapText="1"/>
    </xf>
    <xf numFmtId="4" fontId="29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 wrapText="1"/>
    </xf>
    <xf numFmtId="4" fontId="30" fillId="0" borderId="0" xfId="0" applyNumberFormat="1" applyFont="1" applyAlignment="1">
      <alignment horizontal="right"/>
    </xf>
    <xf numFmtId="4" fontId="25" fillId="0" borderId="1" xfId="0" applyNumberFormat="1" applyFont="1" applyBorder="1" applyAlignment="1">
      <alignment horizontal="right"/>
    </xf>
    <xf numFmtId="4" fontId="19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5" fillId="2" borderId="0" xfId="0" applyFont="1" applyFill="1" applyAlignment="1">
      <alignment vertical="center" wrapText="1"/>
    </xf>
    <xf numFmtId="4" fontId="15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1"/>
    </xf>
    <xf numFmtId="0" fontId="14" fillId="2" borderId="0" xfId="0" applyFont="1" applyFill="1" applyAlignment="1">
      <alignment horizontal="justify" vertical="center" wrapText="1"/>
    </xf>
    <xf numFmtId="4" fontId="14" fillId="2" borderId="0" xfId="0" applyNumberFormat="1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4" fontId="14" fillId="2" borderId="0" xfId="0" applyNumberFormat="1" applyFont="1" applyFill="1" applyAlignment="1">
      <alignment vertical="center" wrapText="1"/>
    </xf>
    <xf numFmtId="0" fontId="13" fillId="4" borderId="0" xfId="0" applyFont="1" applyFill="1" applyAlignment="1">
      <alignment horizontal="left" vertical="center" wrapText="1" indent="1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/>
    <xf numFmtId="165" fontId="4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vertical="top"/>
    </xf>
    <xf numFmtId="165" fontId="0" fillId="0" borderId="0" xfId="0" applyNumberFormat="1"/>
    <xf numFmtId="0" fontId="21" fillId="0" borderId="0" xfId="13" quotePrefix="1" applyFont="1" applyAlignment="1" applyProtection="1">
      <alignment horizontal="justify" vertical="top" wrapText="1"/>
    </xf>
    <xf numFmtId="0" fontId="3" fillId="0" borderId="0" xfId="0" quotePrefix="1" applyFont="1" applyAlignment="1">
      <alignment horizontal="left" wrapText="1"/>
    </xf>
    <xf numFmtId="0" fontId="25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/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3" fillId="0" borderId="3" xfId="7" applyBorder="1" applyAlignment="1" applyProtection="1">
      <alignment horizontal="left" vertical="top" wrapText="1"/>
      <protection locked="0"/>
    </xf>
    <xf numFmtId="0" fontId="3" fillId="0" borderId="3" xfId="7" applyBorder="1" applyAlignment="1" applyProtection="1">
      <alignment horizontal="center" wrapText="1"/>
      <protection locked="0"/>
    </xf>
    <xf numFmtId="4" fontId="3" fillId="0" borderId="3" xfId="7" applyNumberFormat="1" applyBorder="1" applyAlignment="1" applyProtection="1">
      <alignment horizontal="right"/>
      <protection locked="0"/>
    </xf>
    <xf numFmtId="4" fontId="3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4" fontId="3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 wrapText="1"/>
    </xf>
    <xf numFmtId="4" fontId="3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4" fontId="25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0" fillId="0" borderId="3" xfId="0" applyBorder="1"/>
    <xf numFmtId="4" fontId="12" fillId="0" borderId="3" xfId="0" applyNumberFormat="1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" fontId="12" fillId="4" borderId="3" xfId="0" applyNumberFormat="1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4" fontId="0" fillId="4" borderId="3" xfId="0" applyNumberFormat="1" applyFill="1" applyBorder="1" applyAlignment="1">
      <alignment horizontal="center" wrapText="1"/>
    </xf>
    <xf numFmtId="0" fontId="12" fillId="4" borderId="3" xfId="0" applyFont="1" applyFill="1" applyBorder="1" applyAlignment="1">
      <alignment wrapText="1"/>
    </xf>
    <xf numFmtId="0" fontId="18" fillId="0" borderId="1" xfId="0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horizontal="right"/>
    </xf>
    <xf numFmtId="4" fontId="21" fillId="0" borderId="1" xfId="0" applyNumberFormat="1" applyFont="1" applyBorder="1" applyProtection="1">
      <protection locked="0"/>
    </xf>
    <xf numFmtId="4" fontId="21" fillId="0" borderId="0" xfId="0" applyNumberFormat="1" applyFont="1" applyProtection="1">
      <protection locked="0"/>
    </xf>
    <xf numFmtId="0" fontId="25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4" fontId="25" fillId="0" borderId="2" xfId="0" applyNumberFormat="1" applyFont="1" applyBorder="1" applyAlignment="1">
      <alignment horizontal="right"/>
    </xf>
    <xf numFmtId="2" fontId="23" fillId="0" borderId="0" xfId="9" applyNumberFormat="1" applyFont="1" applyAlignment="1">
      <alignment horizontal="center"/>
    </xf>
    <xf numFmtId="4" fontId="23" fillId="0" borderId="0" xfId="9" applyNumberFormat="1" applyFont="1" applyAlignment="1" applyProtection="1">
      <alignment horizontal="right"/>
      <protection locked="0"/>
    </xf>
    <xf numFmtId="4" fontId="23" fillId="0" borderId="0" xfId="9" applyNumberFormat="1" applyFont="1" applyAlignment="1">
      <alignment horizontal="right"/>
    </xf>
    <xf numFmtId="2" fontId="23" fillId="0" borderId="1" xfId="9" applyNumberFormat="1" applyFont="1" applyBorder="1" applyAlignment="1">
      <alignment horizontal="center"/>
    </xf>
    <xf numFmtId="4" fontId="23" fillId="0" borderId="1" xfId="9" applyNumberFormat="1" applyFont="1" applyBorder="1" applyAlignment="1" applyProtection="1">
      <alignment horizontal="right"/>
      <protection locked="0"/>
    </xf>
    <xf numFmtId="4" fontId="23" fillId="0" borderId="1" xfId="9" applyNumberFormat="1" applyFont="1" applyBorder="1" applyAlignment="1">
      <alignment horizontal="right"/>
    </xf>
    <xf numFmtId="2" fontId="25" fillId="0" borderId="0" xfId="0" applyNumberFormat="1" applyFont="1"/>
    <xf numFmtId="0" fontId="36" fillId="0" borderId="0" xfId="16" applyFont="1"/>
    <xf numFmtId="0" fontId="36" fillId="0" borderId="0" xfId="0" applyFont="1" applyAlignment="1">
      <alignment horizontal="right" vertical="center"/>
    </xf>
    <xf numFmtId="0" fontId="38" fillId="0" borderId="9" xfId="16" applyFont="1" applyBorder="1"/>
    <xf numFmtId="0" fontId="38" fillId="0" borderId="9" xfId="16" applyFont="1" applyBorder="1" applyAlignment="1">
      <alignment horizontal="right" vertical="center"/>
    </xf>
    <xf numFmtId="0" fontId="35" fillId="5" borderId="0" xfId="0" applyFont="1" applyFill="1" applyAlignment="1">
      <alignment horizontal="right" vertical="center"/>
    </xf>
    <xf numFmtId="0" fontId="35" fillId="5" borderId="0" xfId="16" applyFont="1" applyFill="1"/>
    <xf numFmtId="4" fontId="3" fillId="0" borderId="0" xfId="0" applyNumberFormat="1" applyFont="1" applyAlignment="1">
      <alignment horizontal="right" vertical="center"/>
    </xf>
    <xf numFmtId="4" fontId="36" fillId="0" borderId="0" xfId="0" applyNumberFormat="1" applyFont="1" applyAlignment="1">
      <alignment horizontal="right" vertical="center"/>
    </xf>
    <xf numFmtId="4" fontId="38" fillId="0" borderId="9" xfId="16" applyNumberFormat="1" applyFont="1" applyBorder="1" applyAlignment="1">
      <alignment horizontal="right" vertical="center"/>
    </xf>
    <xf numFmtId="4" fontId="35" fillId="5" borderId="0" xfId="0" applyNumberFormat="1" applyFont="1" applyFill="1" applyAlignment="1">
      <alignment horizontal="right" vertical="center"/>
    </xf>
    <xf numFmtId="0" fontId="11" fillId="0" borderId="3" xfId="0" quotePrefix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indent="1"/>
    </xf>
    <xf numFmtId="0" fontId="14" fillId="2" borderId="0" xfId="0" applyFont="1" applyFill="1" applyAlignment="1">
      <alignment horizontal="left" vertical="center" wrapText="1" indent="1"/>
    </xf>
    <xf numFmtId="0" fontId="15" fillId="2" borderId="0" xfId="0" applyFont="1" applyFill="1" applyAlignment="1">
      <alignment vertical="center" wrapText="1"/>
    </xf>
    <xf numFmtId="4" fontId="15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17">
    <cellStyle name="A4 Small 210 x 297 mm" xfId="7"/>
    <cellStyle name="Comma 2" xfId="5"/>
    <cellStyle name="Comma 3" xfId="12"/>
    <cellStyle name="Currency 2" xfId="6"/>
    <cellStyle name="Excel Built-in Normal" xfId="9"/>
    <cellStyle name="Normal 19 2" xfId="14"/>
    <cellStyle name="Normal 2" xfId="1"/>
    <cellStyle name="Normal 2 2" xfId="10"/>
    <cellStyle name="Normal 22" xfId="16"/>
    <cellStyle name="Normal 3" xfId="3"/>
    <cellStyle name="Normal 4" xfId="4"/>
    <cellStyle name="Normal 60" xfId="13"/>
    <cellStyle name="Normal_TROŠKOVNIK - KAM - ŽUTO" xfId="15"/>
    <cellStyle name="Normalno" xfId="0" builtinId="0" customBuiltin="1"/>
    <cellStyle name="Normalno 2" xfId="2"/>
    <cellStyle name="Percent 2" xfId="8"/>
    <cellStyle name="Style 1" xfId="1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" name="Picture 324">
          <a:extLst>
            <a:ext uri="{FF2B5EF4-FFF2-40B4-BE49-F238E27FC236}">
              <a16:creationId xmlns:a16="http://schemas.microsoft.com/office/drawing/2014/main" id="{106B8F44-3C78-4019-84BF-F9F69AA7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" name="Picture 327">
          <a:extLst>
            <a:ext uri="{FF2B5EF4-FFF2-40B4-BE49-F238E27FC236}">
              <a16:creationId xmlns:a16="http://schemas.microsoft.com/office/drawing/2014/main" id="{4871DBC0-FF97-4C21-9676-9627B76D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" name="Picture 330">
          <a:extLst>
            <a:ext uri="{FF2B5EF4-FFF2-40B4-BE49-F238E27FC236}">
              <a16:creationId xmlns:a16="http://schemas.microsoft.com/office/drawing/2014/main" id="{7EC675F8-6750-4493-B97F-1906CCFB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" name="Picture 331">
          <a:extLst>
            <a:ext uri="{FF2B5EF4-FFF2-40B4-BE49-F238E27FC236}">
              <a16:creationId xmlns:a16="http://schemas.microsoft.com/office/drawing/2014/main" id="{128945E5-FD87-4583-857C-09280F1E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5F87012A-8780-4DF9-936A-EEC1AD21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BBA974AF-D613-4CC5-86A7-6525CC3E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17174F49-BC54-4798-9796-0D8734C9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1" name="Picture 337">
          <a:extLst>
            <a:ext uri="{FF2B5EF4-FFF2-40B4-BE49-F238E27FC236}">
              <a16:creationId xmlns:a16="http://schemas.microsoft.com/office/drawing/2014/main" id="{C25C10C1-5380-4600-BA71-D501DEA6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2" name="Picture 341">
          <a:extLst>
            <a:ext uri="{FF2B5EF4-FFF2-40B4-BE49-F238E27FC236}">
              <a16:creationId xmlns:a16="http://schemas.microsoft.com/office/drawing/2014/main" id="{E810AF31-A1A6-49B4-8967-56D605D7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3" name="Picture 342">
          <a:extLst>
            <a:ext uri="{FF2B5EF4-FFF2-40B4-BE49-F238E27FC236}">
              <a16:creationId xmlns:a16="http://schemas.microsoft.com/office/drawing/2014/main" id="{2666A5E2-C81E-48AC-B199-1D3871F1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D6810714-B915-4BA6-B647-69AC6C70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5" name="Picture 18">
          <a:extLst>
            <a:ext uri="{FF2B5EF4-FFF2-40B4-BE49-F238E27FC236}">
              <a16:creationId xmlns:a16="http://schemas.microsoft.com/office/drawing/2014/main" id="{394301AF-DAD0-4720-9457-1EE3581B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34362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6" name="Picture 324">
          <a:extLst>
            <a:ext uri="{FF2B5EF4-FFF2-40B4-BE49-F238E27FC236}">
              <a16:creationId xmlns:a16="http://schemas.microsoft.com/office/drawing/2014/main" id="{BFCF51B2-B61A-43F9-A8A9-4696A91E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7" name="Picture 327">
          <a:extLst>
            <a:ext uri="{FF2B5EF4-FFF2-40B4-BE49-F238E27FC236}">
              <a16:creationId xmlns:a16="http://schemas.microsoft.com/office/drawing/2014/main" id="{604498B9-8DB1-43A8-AC8B-F8797E17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8" name="Picture 330">
          <a:extLst>
            <a:ext uri="{FF2B5EF4-FFF2-40B4-BE49-F238E27FC236}">
              <a16:creationId xmlns:a16="http://schemas.microsoft.com/office/drawing/2014/main" id="{30069261-172E-4B29-BDFA-7F24C837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9" name="Picture 331">
          <a:extLst>
            <a:ext uri="{FF2B5EF4-FFF2-40B4-BE49-F238E27FC236}">
              <a16:creationId xmlns:a16="http://schemas.microsoft.com/office/drawing/2014/main" id="{4506CE37-79E4-4AE5-AF7E-322CF20D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9107DD24-B28B-4CF1-83F4-C7F4D38C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1" name="Picture 10">
          <a:extLst>
            <a:ext uri="{FF2B5EF4-FFF2-40B4-BE49-F238E27FC236}">
              <a16:creationId xmlns:a16="http://schemas.microsoft.com/office/drawing/2014/main" id="{45CFC4DB-CE9A-4BBB-AFF9-FCA93361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2" name="Picture 14">
          <a:extLst>
            <a:ext uri="{FF2B5EF4-FFF2-40B4-BE49-F238E27FC236}">
              <a16:creationId xmlns:a16="http://schemas.microsoft.com/office/drawing/2014/main" id="{889C646A-13AD-43BF-9690-E0EF4031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3" name="Picture 337">
          <a:extLst>
            <a:ext uri="{FF2B5EF4-FFF2-40B4-BE49-F238E27FC236}">
              <a16:creationId xmlns:a16="http://schemas.microsoft.com/office/drawing/2014/main" id="{77C6DAB3-AF66-4F48-A045-8CE12856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4" name="Picture 341">
          <a:extLst>
            <a:ext uri="{FF2B5EF4-FFF2-40B4-BE49-F238E27FC236}">
              <a16:creationId xmlns:a16="http://schemas.microsoft.com/office/drawing/2014/main" id="{EC1D22FE-6BAF-4EFD-8ABE-AF57092B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5" name="Picture 342">
          <a:extLst>
            <a:ext uri="{FF2B5EF4-FFF2-40B4-BE49-F238E27FC236}">
              <a16:creationId xmlns:a16="http://schemas.microsoft.com/office/drawing/2014/main" id="{8F81F697-BD89-4B3A-A0FF-CFA369B5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6" name="Picture 14">
          <a:extLst>
            <a:ext uri="{FF2B5EF4-FFF2-40B4-BE49-F238E27FC236}">
              <a16:creationId xmlns:a16="http://schemas.microsoft.com/office/drawing/2014/main" id="{B57FD9BF-CA1F-4EED-A198-EA9A8FFE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71DF1908-CE81-48DE-B922-49690F88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51888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8" name="Picture 82">
          <a:extLst>
            <a:ext uri="{FF2B5EF4-FFF2-40B4-BE49-F238E27FC236}">
              <a16:creationId xmlns:a16="http://schemas.microsoft.com/office/drawing/2014/main" id="{FCD67F25-568E-40BF-B666-D64A8E95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29" name="Picture 85">
          <a:extLst>
            <a:ext uri="{FF2B5EF4-FFF2-40B4-BE49-F238E27FC236}">
              <a16:creationId xmlns:a16="http://schemas.microsoft.com/office/drawing/2014/main" id="{7B98FAD6-021F-4B61-A6B9-31DF9318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0" name="Picture 76">
          <a:extLst>
            <a:ext uri="{FF2B5EF4-FFF2-40B4-BE49-F238E27FC236}">
              <a16:creationId xmlns:a16="http://schemas.microsoft.com/office/drawing/2014/main" id="{F5F1C2A5-A9E6-4F41-A173-4FB3DA39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1" name="Picture 79">
          <a:extLst>
            <a:ext uri="{FF2B5EF4-FFF2-40B4-BE49-F238E27FC236}">
              <a16:creationId xmlns:a16="http://schemas.microsoft.com/office/drawing/2014/main" id="{550577A3-CB85-46AB-A260-BA2E9914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2" name="Picture 82">
          <a:extLst>
            <a:ext uri="{FF2B5EF4-FFF2-40B4-BE49-F238E27FC236}">
              <a16:creationId xmlns:a16="http://schemas.microsoft.com/office/drawing/2014/main" id="{A85A9028-9FB1-4D33-85C5-47B628D2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3" name="Picture 85">
          <a:extLst>
            <a:ext uri="{FF2B5EF4-FFF2-40B4-BE49-F238E27FC236}">
              <a16:creationId xmlns:a16="http://schemas.microsoft.com/office/drawing/2014/main" id="{DA332463-B05B-4524-AF71-BCCC0B83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4" name="Picture 76">
          <a:extLst>
            <a:ext uri="{FF2B5EF4-FFF2-40B4-BE49-F238E27FC236}">
              <a16:creationId xmlns:a16="http://schemas.microsoft.com/office/drawing/2014/main" id="{015DFD51-7750-4BE5-A156-86B13A07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5" name="Picture 79">
          <a:extLst>
            <a:ext uri="{FF2B5EF4-FFF2-40B4-BE49-F238E27FC236}">
              <a16:creationId xmlns:a16="http://schemas.microsoft.com/office/drawing/2014/main" id="{15CDE4AC-7426-45FE-BBE6-C5D6ED85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6" name="Picture 82">
          <a:extLst>
            <a:ext uri="{FF2B5EF4-FFF2-40B4-BE49-F238E27FC236}">
              <a16:creationId xmlns:a16="http://schemas.microsoft.com/office/drawing/2014/main" id="{DF4A287B-7650-4A43-B46C-9F56AAA3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7" name="Picture 85">
          <a:extLst>
            <a:ext uri="{FF2B5EF4-FFF2-40B4-BE49-F238E27FC236}">
              <a16:creationId xmlns:a16="http://schemas.microsoft.com/office/drawing/2014/main" id="{22B4C13C-780F-4FD7-BEEC-6DEF1DFA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8" name="Picture 76">
          <a:extLst>
            <a:ext uri="{FF2B5EF4-FFF2-40B4-BE49-F238E27FC236}">
              <a16:creationId xmlns:a16="http://schemas.microsoft.com/office/drawing/2014/main" id="{B3891498-F9D0-4050-9A83-8EE9CF13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39" name="Picture 79">
          <a:extLst>
            <a:ext uri="{FF2B5EF4-FFF2-40B4-BE49-F238E27FC236}">
              <a16:creationId xmlns:a16="http://schemas.microsoft.com/office/drawing/2014/main" id="{62B3126C-DBF2-4B3E-ABCA-FDCF598A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0" name="Picture 82">
          <a:extLst>
            <a:ext uri="{FF2B5EF4-FFF2-40B4-BE49-F238E27FC236}">
              <a16:creationId xmlns:a16="http://schemas.microsoft.com/office/drawing/2014/main" id="{201953C6-C34F-4C71-A307-803F0C82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1" name="Picture 85">
          <a:extLst>
            <a:ext uri="{FF2B5EF4-FFF2-40B4-BE49-F238E27FC236}">
              <a16:creationId xmlns:a16="http://schemas.microsoft.com/office/drawing/2014/main" id="{0DA00E07-A402-46AB-978F-6A6BF526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2" name="Picture 76">
          <a:extLst>
            <a:ext uri="{FF2B5EF4-FFF2-40B4-BE49-F238E27FC236}">
              <a16:creationId xmlns:a16="http://schemas.microsoft.com/office/drawing/2014/main" id="{9E6315F0-9589-4C62-9D68-63AF7130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3" name="Picture 79">
          <a:extLst>
            <a:ext uri="{FF2B5EF4-FFF2-40B4-BE49-F238E27FC236}">
              <a16:creationId xmlns:a16="http://schemas.microsoft.com/office/drawing/2014/main" id="{C3C868C5-355C-4108-8988-CDA1E586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4" name="Picture 82">
          <a:extLst>
            <a:ext uri="{FF2B5EF4-FFF2-40B4-BE49-F238E27FC236}">
              <a16:creationId xmlns:a16="http://schemas.microsoft.com/office/drawing/2014/main" id="{FD39FC6F-490D-470F-AEE3-C65D13A9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5" name="Picture 85">
          <a:extLst>
            <a:ext uri="{FF2B5EF4-FFF2-40B4-BE49-F238E27FC236}">
              <a16:creationId xmlns:a16="http://schemas.microsoft.com/office/drawing/2014/main" id="{01A199B6-A8A4-400C-BA97-43B0BAF8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6" name="Picture 76">
          <a:extLst>
            <a:ext uri="{FF2B5EF4-FFF2-40B4-BE49-F238E27FC236}">
              <a16:creationId xmlns:a16="http://schemas.microsoft.com/office/drawing/2014/main" id="{EE069D81-606E-44A8-ABCF-7661A0B7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7" name="Picture 79">
          <a:extLst>
            <a:ext uri="{FF2B5EF4-FFF2-40B4-BE49-F238E27FC236}">
              <a16:creationId xmlns:a16="http://schemas.microsoft.com/office/drawing/2014/main" id="{9A2347C8-05DB-4D01-9447-248A6BA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8" name="Picture 82">
          <a:extLst>
            <a:ext uri="{FF2B5EF4-FFF2-40B4-BE49-F238E27FC236}">
              <a16:creationId xmlns:a16="http://schemas.microsoft.com/office/drawing/2014/main" id="{9665185D-5CED-4884-A54A-22131A00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49" name="Picture 85">
          <a:extLst>
            <a:ext uri="{FF2B5EF4-FFF2-40B4-BE49-F238E27FC236}">
              <a16:creationId xmlns:a16="http://schemas.microsoft.com/office/drawing/2014/main" id="{6379C515-9FE5-4FEC-BD5F-0AD3C468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0" name="Picture 76">
          <a:extLst>
            <a:ext uri="{FF2B5EF4-FFF2-40B4-BE49-F238E27FC236}">
              <a16:creationId xmlns:a16="http://schemas.microsoft.com/office/drawing/2014/main" id="{9B3D7406-2870-4C96-8333-D9C5BB8A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1" name="Picture 79">
          <a:extLst>
            <a:ext uri="{FF2B5EF4-FFF2-40B4-BE49-F238E27FC236}">
              <a16:creationId xmlns:a16="http://schemas.microsoft.com/office/drawing/2014/main" id="{3BF79E53-BB69-43E3-B263-C707A70B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2" name="Picture 82">
          <a:extLst>
            <a:ext uri="{FF2B5EF4-FFF2-40B4-BE49-F238E27FC236}">
              <a16:creationId xmlns:a16="http://schemas.microsoft.com/office/drawing/2014/main" id="{B4985316-7002-4FC3-BF8B-92443B84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3" name="Picture 85">
          <a:extLst>
            <a:ext uri="{FF2B5EF4-FFF2-40B4-BE49-F238E27FC236}">
              <a16:creationId xmlns:a16="http://schemas.microsoft.com/office/drawing/2014/main" id="{E7C7E4A5-B1E6-400A-92AA-460AAEDB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4" name="Picture 76">
          <a:extLst>
            <a:ext uri="{FF2B5EF4-FFF2-40B4-BE49-F238E27FC236}">
              <a16:creationId xmlns:a16="http://schemas.microsoft.com/office/drawing/2014/main" id="{8CC5E45B-8FAD-486E-A6B0-F77EF35E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5" name="Picture 79">
          <a:extLst>
            <a:ext uri="{FF2B5EF4-FFF2-40B4-BE49-F238E27FC236}">
              <a16:creationId xmlns:a16="http://schemas.microsoft.com/office/drawing/2014/main" id="{AFCD3288-0F8D-4D8A-AFF9-858717C5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6" name="Picture 82">
          <a:extLst>
            <a:ext uri="{FF2B5EF4-FFF2-40B4-BE49-F238E27FC236}">
              <a16:creationId xmlns:a16="http://schemas.microsoft.com/office/drawing/2014/main" id="{970F35C4-58E7-42EB-AB14-93AF3151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7" name="Picture 85">
          <a:extLst>
            <a:ext uri="{FF2B5EF4-FFF2-40B4-BE49-F238E27FC236}">
              <a16:creationId xmlns:a16="http://schemas.microsoft.com/office/drawing/2014/main" id="{EEEE33FC-4F81-46BE-B648-A6C43181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8" name="Picture 76">
          <a:extLst>
            <a:ext uri="{FF2B5EF4-FFF2-40B4-BE49-F238E27FC236}">
              <a16:creationId xmlns:a16="http://schemas.microsoft.com/office/drawing/2014/main" id="{46581664-C639-492C-A502-0D1FA323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59" name="Picture 79">
          <a:extLst>
            <a:ext uri="{FF2B5EF4-FFF2-40B4-BE49-F238E27FC236}">
              <a16:creationId xmlns:a16="http://schemas.microsoft.com/office/drawing/2014/main" id="{E9AEAD50-AB24-4268-92D5-1A4A7F55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0" name="Picture 82">
          <a:extLst>
            <a:ext uri="{FF2B5EF4-FFF2-40B4-BE49-F238E27FC236}">
              <a16:creationId xmlns:a16="http://schemas.microsoft.com/office/drawing/2014/main" id="{AACCF082-F000-45B9-9E1F-9EE9E6AA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1" name="Picture 85">
          <a:extLst>
            <a:ext uri="{FF2B5EF4-FFF2-40B4-BE49-F238E27FC236}">
              <a16:creationId xmlns:a16="http://schemas.microsoft.com/office/drawing/2014/main" id="{3B3C4FA9-2E5E-4632-8641-59A87BEB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2" name="Picture 76">
          <a:extLst>
            <a:ext uri="{FF2B5EF4-FFF2-40B4-BE49-F238E27FC236}">
              <a16:creationId xmlns:a16="http://schemas.microsoft.com/office/drawing/2014/main" id="{2FA3CE55-76C1-44F7-ADC1-A6101569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3" name="Picture 79">
          <a:extLst>
            <a:ext uri="{FF2B5EF4-FFF2-40B4-BE49-F238E27FC236}">
              <a16:creationId xmlns:a16="http://schemas.microsoft.com/office/drawing/2014/main" id="{A6585879-DD62-43CE-A548-A017B239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4" name="Picture 82">
          <a:extLst>
            <a:ext uri="{FF2B5EF4-FFF2-40B4-BE49-F238E27FC236}">
              <a16:creationId xmlns:a16="http://schemas.microsoft.com/office/drawing/2014/main" id="{D3EA271A-7E5A-4450-B857-3D72CDE7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5" name="Picture 85">
          <a:extLst>
            <a:ext uri="{FF2B5EF4-FFF2-40B4-BE49-F238E27FC236}">
              <a16:creationId xmlns:a16="http://schemas.microsoft.com/office/drawing/2014/main" id="{6628FAA8-97C6-4DE0-83F4-4F5ABFE0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6" name="Picture 76">
          <a:extLst>
            <a:ext uri="{FF2B5EF4-FFF2-40B4-BE49-F238E27FC236}">
              <a16:creationId xmlns:a16="http://schemas.microsoft.com/office/drawing/2014/main" id="{EEB6F749-2694-42BD-8330-48C3D0FB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7" name="Picture 79">
          <a:extLst>
            <a:ext uri="{FF2B5EF4-FFF2-40B4-BE49-F238E27FC236}">
              <a16:creationId xmlns:a16="http://schemas.microsoft.com/office/drawing/2014/main" id="{28375F28-DCE0-47BD-9001-F4AD3AF6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8" name="Picture 82">
          <a:extLst>
            <a:ext uri="{FF2B5EF4-FFF2-40B4-BE49-F238E27FC236}">
              <a16:creationId xmlns:a16="http://schemas.microsoft.com/office/drawing/2014/main" id="{8559CD66-17D1-49DB-9012-9F251C1C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69" name="Picture 85">
          <a:extLst>
            <a:ext uri="{FF2B5EF4-FFF2-40B4-BE49-F238E27FC236}">
              <a16:creationId xmlns:a16="http://schemas.microsoft.com/office/drawing/2014/main" id="{7BC99220-5928-493B-BF18-5747150D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0" name="Picture 76">
          <a:extLst>
            <a:ext uri="{FF2B5EF4-FFF2-40B4-BE49-F238E27FC236}">
              <a16:creationId xmlns:a16="http://schemas.microsoft.com/office/drawing/2014/main" id="{50A63DB3-6C97-4243-861E-FA94F14F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1" name="Picture 79">
          <a:extLst>
            <a:ext uri="{FF2B5EF4-FFF2-40B4-BE49-F238E27FC236}">
              <a16:creationId xmlns:a16="http://schemas.microsoft.com/office/drawing/2014/main" id="{9BAE96A2-D1F2-4421-B504-A9BF95AD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2" name="Picture 82">
          <a:extLst>
            <a:ext uri="{FF2B5EF4-FFF2-40B4-BE49-F238E27FC236}">
              <a16:creationId xmlns:a16="http://schemas.microsoft.com/office/drawing/2014/main" id="{C9799E3B-2BED-45B6-A0F6-26F690F8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3" name="Picture 85">
          <a:extLst>
            <a:ext uri="{FF2B5EF4-FFF2-40B4-BE49-F238E27FC236}">
              <a16:creationId xmlns:a16="http://schemas.microsoft.com/office/drawing/2014/main" id="{12A74BBE-378D-49CD-9D42-1A1D1E0D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4" name="Picture 76">
          <a:extLst>
            <a:ext uri="{FF2B5EF4-FFF2-40B4-BE49-F238E27FC236}">
              <a16:creationId xmlns:a16="http://schemas.microsoft.com/office/drawing/2014/main" id="{2A4CA5A9-8BA9-49E9-9DF6-6624D6C8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5" name="Picture 79">
          <a:extLst>
            <a:ext uri="{FF2B5EF4-FFF2-40B4-BE49-F238E27FC236}">
              <a16:creationId xmlns:a16="http://schemas.microsoft.com/office/drawing/2014/main" id="{587E559F-E9A7-4E9F-BEDE-9B87E626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6" name="Picture 82">
          <a:extLst>
            <a:ext uri="{FF2B5EF4-FFF2-40B4-BE49-F238E27FC236}">
              <a16:creationId xmlns:a16="http://schemas.microsoft.com/office/drawing/2014/main" id="{DB40DC9A-176D-4E20-A4B5-5EA019B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7" name="Picture 85">
          <a:extLst>
            <a:ext uri="{FF2B5EF4-FFF2-40B4-BE49-F238E27FC236}">
              <a16:creationId xmlns:a16="http://schemas.microsoft.com/office/drawing/2014/main" id="{19C88DBB-06D9-438A-9C3E-96F3430C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8" name="Picture 76">
          <a:extLst>
            <a:ext uri="{FF2B5EF4-FFF2-40B4-BE49-F238E27FC236}">
              <a16:creationId xmlns:a16="http://schemas.microsoft.com/office/drawing/2014/main" id="{99A08861-9E88-4E14-82DF-17009B4C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79" name="Picture 79">
          <a:extLst>
            <a:ext uri="{FF2B5EF4-FFF2-40B4-BE49-F238E27FC236}">
              <a16:creationId xmlns:a16="http://schemas.microsoft.com/office/drawing/2014/main" id="{480ADD04-69C2-45FF-8A49-8F5702E3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0" name="Picture 82">
          <a:extLst>
            <a:ext uri="{FF2B5EF4-FFF2-40B4-BE49-F238E27FC236}">
              <a16:creationId xmlns:a16="http://schemas.microsoft.com/office/drawing/2014/main" id="{CD599211-8F60-44DE-8F22-C1753E8B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1" name="Picture 85">
          <a:extLst>
            <a:ext uri="{FF2B5EF4-FFF2-40B4-BE49-F238E27FC236}">
              <a16:creationId xmlns:a16="http://schemas.microsoft.com/office/drawing/2014/main" id="{92D8C5AE-87F0-4F62-8E43-362DD7C3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2" name="Picture 76">
          <a:extLst>
            <a:ext uri="{FF2B5EF4-FFF2-40B4-BE49-F238E27FC236}">
              <a16:creationId xmlns:a16="http://schemas.microsoft.com/office/drawing/2014/main" id="{D2246AFA-6818-4518-B358-002FE849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3" name="Picture 79">
          <a:extLst>
            <a:ext uri="{FF2B5EF4-FFF2-40B4-BE49-F238E27FC236}">
              <a16:creationId xmlns:a16="http://schemas.microsoft.com/office/drawing/2014/main" id="{5038B381-A741-48B0-B7B8-FD99F9F6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4" name="Picture 82">
          <a:extLst>
            <a:ext uri="{FF2B5EF4-FFF2-40B4-BE49-F238E27FC236}">
              <a16:creationId xmlns:a16="http://schemas.microsoft.com/office/drawing/2014/main" id="{837CDAB2-CE7F-424F-B34D-17CFEB67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5" name="Picture 85">
          <a:extLst>
            <a:ext uri="{FF2B5EF4-FFF2-40B4-BE49-F238E27FC236}">
              <a16:creationId xmlns:a16="http://schemas.microsoft.com/office/drawing/2014/main" id="{4E55F65E-AFA3-48DF-98C7-53623336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6" name="Picture 76">
          <a:extLst>
            <a:ext uri="{FF2B5EF4-FFF2-40B4-BE49-F238E27FC236}">
              <a16:creationId xmlns:a16="http://schemas.microsoft.com/office/drawing/2014/main" id="{2450AC28-D544-4B30-BECA-029F74BD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7" name="Picture 79">
          <a:extLst>
            <a:ext uri="{FF2B5EF4-FFF2-40B4-BE49-F238E27FC236}">
              <a16:creationId xmlns:a16="http://schemas.microsoft.com/office/drawing/2014/main" id="{E23CD7C6-E933-4037-84E8-4366DD41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8" name="Picture 82">
          <a:extLst>
            <a:ext uri="{FF2B5EF4-FFF2-40B4-BE49-F238E27FC236}">
              <a16:creationId xmlns:a16="http://schemas.microsoft.com/office/drawing/2014/main" id="{BE0E73AB-6445-41FC-AA3F-4750C7D3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89" name="Picture 85">
          <a:extLst>
            <a:ext uri="{FF2B5EF4-FFF2-40B4-BE49-F238E27FC236}">
              <a16:creationId xmlns:a16="http://schemas.microsoft.com/office/drawing/2014/main" id="{ED819423-E797-45FB-A127-498FA16E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0" name="Picture 76">
          <a:extLst>
            <a:ext uri="{FF2B5EF4-FFF2-40B4-BE49-F238E27FC236}">
              <a16:creationId xmlns:a16="http://schemas.microsoft.com/office/drawing/2014/main" id="{76C2481E-508F-42FC-BB8B-F1F362F3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1" name="Picture 79">
          <a:extLst>
            <a:ext uri="{FF2B5EF4-FFF2-40B4-BE49-F238E27FC236}">
              <a16:creationId xmlns:a16="http://schemas.microsoft.com/office/drawing/2014/main" id="{75AAFD7E-A763-4563-9BA9-87FA0B84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2" name="Picture 82">
          <a:extLst>
            <a:ext uri="{FF2B5EF4-FFF2-40B4-BE49-F238E27FC236}">
              <a16:creationId xmlns:a16="http://schemas.microsoft.com/office/drawing/2014/main" id="{F1A8510C-EFBB-423A-9248-FF48FC48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3" name="Picture 85">
          <a:extLst>
            <a:ext uri="{FF2B5EF4-FFF2-40B4-BE49-F238E27FC236}">
              <a16:creationId xmlns:a16="http://schemas.microsoft.com/office/drawing/2014/main" id="{D89A5D7C-B343-4283-89F9-BE9A5949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4" name="Picture 76">
          <a:extLst>
            <a:ext uri="{FF2B5EF4-FFF2-40B4-BE49-F238E27FC236}">
              <a16:creationId xmlns:a16="http://schemas.microsoft.com/office/drawing/2014/main" id="{F0F694B1-A13E-4026-A020-042712F3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5" name="Picture 79">
          <a:extLst>
            <a:ext uri="{FF2B5EF4-FFF2-40B4-BE49-F238E27FC236}">
              <a16:creationId xmlns:a16="http://schemas.microsoft.com/office/drawing/2014/main" id="{20159493-CE83-4561-8235-0505503C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6" name="Picture 82">
          <a:extLst>
            <a:ext uri="{FF2B5EF4-FFF2-40B4-BE49-F238E27FC236}">
              <a16:creationId xmlns:a16="http://schemas.microsoft.com/office/drawing/2014/main" id="{6D5182EB-9A5A-490E-9AFA-8123274B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7" name="Picture 85">
          <a:extLst>
            <a:ext uri="{FF2B5EF4-FFF2-40B4-BE49-F238E27FC236}">
              <a16:creationId xmlns:a16="http://schemas.microsoft.com/office/drawing/2014/main" id="{4E543586-F9B0-4559-8187-1AE7E3ED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8" name="Picture 76">
          <a:extLst>
            <a:ext uri="{FF2B5EF4-FFF2-40B4-BE49-F238E27FC236}">
              <a16:creationId xmlns:a16="http://schemas.microsoft.com/office/drawing/2014/main" id="{8D0A7BCF-8F16-4624-8726-4DE556F5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99" name="Picture 79">
          <a:extLst>
            <a:ext uri="{FF2B5EF4-FFF2-40B4-BE49-F238E27FC236}">
              <a16:creationId xmlns:a16="http://schemas.microsoft.com/office/drawing/2014/main" id="{7B05E918-BD69-4DFF-B99B-F0E14CBA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1824990</xdr:colOff>
      <xdr:row>20</xdr:row>
      <xdr:rowOff>0</xdr:rowOff>
    </xdr:to>
    <xdr:pic>
      <xdr:nvPicPr>
        <xdr:cNvPr id="100" name="Picture 82">
          <a:extLst>
            <a:ext uri="{FF2B5EF4-FFF2-40B4-BE49-F238E27FC236}">
              <a16:creationId xmlns:a16="http://schemas.microsoft.com/office/drawing/2014/main" id="{FA189511-4197-4278-935F-82BFB1D7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694140"/>
          <a:ext cx="18072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1" name="Picture 324">
          <a:extLst>
            <a:ext uri="{FF2B5EF4-FFF2-40B4-BE49-F238E27FC236}">
              <a16:creationId xmlns:a16="http://schemas.microsoft.com/office/drawing/2014/main" id="{9B6C32EB-9545-4B13-81AA-8A4E1ED2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2" name="Picture 327">
          <a:extLst>
            <a:ext uri="{FF2B5EF4-FFF2-40B4-BE49-F238E27FC236}">
              <a16:creationId xmlns:a16="http://schemas.microsoft.com/office/drawing/2014/main" id="{B50747E9-6D62-480E-9173-BF70AC94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3" name="Picture 330">
          <a:extLst>
            <a:ext uri="{FF2B5EF4-FFF2-40B4-BE49-F238E27FC236}">
              <a16:creationId xmlns:a16="http://schemas.microsoft.com/office/drawing/2014/main" id="{0DB48AB0-9BB5-4FC1-BEB2-C8CFDC18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4" name="Picture 331">
          <a:extLst>
            <a:ext uri="{FF2B5EF4-FFF2-40B4-BE49-F238E27FC236}">
              <a16:creationId xmlns:a16="http://schemas.microsoft.com/office/drawing/2014/main" id="{8CC2D717-F64F-4B81-B9D3-B8D845A9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5" name="Picture 4">
          <a:extLst>
            <a:ext uri="{FF2B5EF4-FFF2-40B4-BE49-F238E27FC236}">
              <a16:creationId xmlns:a16="http://schemas.microsoft.com/office/drawing/2014/main" id="{75B06968-24FD-4DC1-8266-1BF661A6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6" name="Picture 10">
          <a:extLst>
            <a:ext uri="{FF2B5EF4-FFF2-40B4-BE49-F238E27FC236}">
              <a16:creationId xmlns:a16="http://schemas.microsoft.com/office/drawing/2014/main" id="{9EC370E9-7C6C-4463-B509-D3CE7515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7" name="Picture 14">
          <a:extLst>
            <a:ext uri="{FF2B5EF4-FFF2-40B4-BE49-F238E27FC236}">
              <a16:creationId xmlns:a16="http://schemas.microsoft.com/office/drawing/2014/main" id="{28BACF01-539A-450E-92A3-5DD67F01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8" name="Picture 337">
          <a:extLst>
            <a:ext uri="{FF2B5EF4-FFF2-40B4-BE49-F238E27FC236}">
              <a16:creationId xmlns:a16="http://schemas.microsoft.com/office/drawing/2014/main" id="{7C5DB59A-5C3F-45AE-BE69-67AE2E0B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09" name="Picture 341">
          <a:extLst>
            <a:ext uri="{FF2B5EF4-FFF2-40B4-BE49-F238E27FC236}">
              <a16:creationId xmlns:a16="http://schemas.microsoft.com/office/drawing/2014/main" id="{DAAE2284-1509-45FD-B503-CE969A61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10" name="Picture 342">
          <a:extLst>
            <a:ext uri="{FF2B5EF4-FFF2-40B4-BE49-F238E27FC236}">
              <a16:creationId xmlns:a16="http://schemas.microsoft.com/office/drawing/2014/main" id="{38C22F61-8303-4118-947C-D750D837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11" name="Picture 14">
          <a:extLst>
            <a:ext uri="{FF2B5EF4-FFF2-40B4-BE49-F238E27FC236}">
              <a16:creationId xmlns:a16="http://schemas.microsoft.com/office/drawing/2014/main" id="{E8614742-0DB7-486E-8E58-FD97E566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34925</xdr:colOff>
      <xdr:row>21</xdr:row>
      <xdr:rowOff>0</xdr:rowOff>
    </xdr:to>
    <xdr:pic>
      <xdr:nvPicPr>
        <xdr:cNvPr id="112" name="Picture 18">
          <a:extLst>
            <a:ext uri="{FF2B5EF4-FFF2-40B4-BE49-F238E27FC236}">
              <a16:creationId xmlns:a16="http://schemas.microsoft.com/office/drawing/2014/main" id="{91A4A05F-6A3E-4D7D-9718-8E4F1DF4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9451300"/>
          <a:ext cx="3111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um-mario\d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22" zoomScaleNormal="100" zoomScaleSheetLayoutView="100" workbookViewId="0">
      <selection activeCell="G24" sqref="G24"/>
    </sheetView>
  </sheetViews>
  <sheetFormatPr defaultRowHeight="13.2"/>
  <cols>
    <col min="1" max="1" width="12.21875" customWidth="1"/>
    <col min="2" max="2" width="8.88671875" customWidth="1"/>
    <col min="3" max="3" width="52.33203125" customWidth="1"/>
  </cols>
  <sheetData>
    <row r="1" spans="1:5">
      <c r="B1" s="3"/>
      <c r="C1" s="3"/>
      <c r="D1" s="3"/>
    </row>
    <row r="2" spans="1:5">
      <c r="A2" t="s">
        <v>0</v>
      </c>
      <c r="B2" s="12" t="s">
        <v>181</v>
      </c>
      <c r="C2" s="3"/>
      <c r="D2" s="3"/>
      <c r="E2" s="11"/>
    </row>
    <row r="3" spans="1:5">
      <c r="D3" s="3"/>
      <c r="E3" s="11"/>
    </row>
    <row r="4" spans="1:5">
      <c r="A4" t="s">
        <v>1</v>
      </c>
      <c r="B4" s="12" t="s">
        <v>177</v>
      </c>
      <c r="C4" s="3"/>
      <c r="D4" s="3"/>
      <c r="E4" s="11"/>
    </row>
    <row r="5" spans="1:5">
      <c r="D5" s="3"/>
      <c r="E5" s="11"/>
    </row>
    <row r="6" spans="1:5">
      <c r="A6" t="s">
        <v>2</v>
      </c>
      <c r="B6" s="12" t="s">
        <v>176</v>
      </c>
      <c r="C6" s="12"/>
    </row>
    <row r="21" spans="1:9" ht="21">
      <c r="B21" s="27"/>
      <c r="C21" s="27" t="s">
        <v>246</v>
      </c>
      <c r="D21" s="27"/>
      <c r="E21" s="27"/>
      <c r="F21" s="27"/>
      <c r="G21" s="27"/>
      <c r="H21" s="27"/>
      <c r="I21" s="27"/>
    </row>
    <row r="23" spans="1:9">
      <c r="A23" s="1"/>
      <c r="B23" s="1"/>
      <c r="C23" s="1"/>
      <c r="D23" s="1"/>
      <c r="E23" s="1"/>
      <c r="F23" s="1"/>
    </row>
    <row r="24" spans="1:9">
      <c r="A24" s="1"/>
      <c r="B24" s="1"/>
      <c r="C24" s="1"/>
      <c r="D24" s="1"/>
      <c r="E24" s="1"/>
      <c r="F24" s="1"/>
    </row>
    <row r="25" spans="1:9">
      <c r="C25" s="1"/>
    </row>
    <row r="26" spans="1:9">
      <c r="C26" s="1"/>
    </row>
    <row r="27" spans="1:9">
      <c r="C27" s="1"/>
    </row>
    <row r="28" spans="1:9" ht="13.2" customHeight="1">
      <c r="D28" s="7"/>
      <c r="E28" s="7"/>
      <c r="F28" s="7"/>
    </row>
    <row r="30" spans="1:9" ht="13.2" customHeight="1">
      <c r="D30" s="7"/>
      <c r="E30" s="7"/>
      <c r="F30" s="7"/>
    </row>
    <row r="32" spans="1:9">
      <c r="D32" s="14"/>
      <c r="E32" s="14"/>
      <c r="F32" s="14"/>
    </row>
    <row r="42" spans="1:3">
      <c r="A42" s="214" t="s">
        <v>28</v>
      </c>
      <c r="B42" s="214"/>
      <c r="C42" s="7" t="s">
        <v>180</v>
      </c>
    </row>
    <row r="44" spans="1:3">
      <c r="A44" s="214" t="s">
        <v>29</v>
      </c>
      <c r="B44" s="214"/>
      <c r="C44" s="7" t="s">
        <v>41</v>
      </c>
    </row>
    <row r="46" spans="1:3">
      <c r="A46" s="13"/>
      <c r="B46" t="s">
        <v>179</v>
      </c>
      <c r="C46" s="14"/>
    </row>
  </sheetData>
  <mergeCells count="2">
    <mergeCell ref="A42:B42"/>
    <mergeCell ref="A44:B44"/>
  </mergeCells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112" zoomScale="70" zoomScaleNormal="70" zoomScaleSheetLayoutView="100" workbookViewId="0">
      <selection activeCell="E128" sqref="E128"/>
    </sheetView>
  </sheetViews>
  <sheetFormatPr defaultRowHeight="13.2"/>
  <cols>
    <col min="1" max="1" width="5.44140625" style="41" customWidth="1"/>
    <col min="2" max="2" width="60.44140625" style="3" customWidth="1"/>
    <col min="3" max="3" width="8.5546875" style="3" customWidth="1"/>
    <col min="4" max="4" width="9.109375" style="3" customWidth="1"/>
    <col min="5" max="5" width="13.88671875" style="76" customWidth="1"/>
    <col min="6" max="6" width="16.109375" style="76" customWidth="1"/>
  </cols>
  <sheetData>
    <row r="1" spans="1:6">
      <c r="A1" s="216" t="s">
        <v>22</v>
      </c>
      <c r="B1" s="216"/>
      <c r="C1" s="216"/>
      <c r="D1" s="216"/>
      <c r="E1" s="216"/>
      <c r="F1" s="216"/>
    </row>
    <row r="2" spans="1:6">
      <c r="A2" s="36"/>
      <c r="B2" s="2"/>
      <c r="C2" s="2"/>
      <c r="D2" s="2"/>
      <c r="E2" s="75"/>
      <c r="F2" s="75"/>
    </row>
    <row r="3" spans="1:6">
      <c r="A3" s="38" t="s">
        <v>3</v>
      </c>
      <c r="B3" s="71" t="s">
        <v>4</v>
      </c>
      <c r="C3" s="38" t="s">
        <v>5</v>
      </c>
      <c r="D3" s="184" t="s">
        <v>6</v>
      </c>
      <c r="E3" s="185" t="s">
        <v>8</v>
      </c>
      <c r="F3" s="185" t="s">
        <v>7</v>
      </c>
    </row>
    <row r="4" spans="1:6">
      <c r="A4" s="36"/>
      <c r="B4" s="2"/>
      <c r="C4" s="2"/>
      <c r="D4" s="2"/>
      <c r="E4" s="75"/>
      <c r="F4" s="75"/>
    </row>
    <row r="5" spans="1:6">
      <c r="A5" s="39" t="s">
        <v>192</v>
      </c>
      <c r="B5" s="2"/>
      <c r="C5" s="2"/>
      <c r="D5" s="2"/>
      <c r="E5" s="75"/>
      <c r="F5" s="75"/>
    </row>
    <row r="6" spans="1:6">
      <c r="A6" s="36"/>
      <c r="B6" s="2"/>
      <c r="C6" s="2"/>
      <c r="D6" s="2"/>
      <c r="E6" s="75"/>
      <c r="F6" s="75"/>
    </row>
    <row r="7" spans="1:6" ht="102" customHeight="1">
      <c r="A7" s="40" t="s">
        <v>9</v>
      </c>
      <c r="B7" s="35" t="s">
        <v>164</v>
      </c>
      <c r="C7" s="28"/>
      <c r="D7" s="29"/>
      <c r="E7" s="30"/>
      <c r="F7" s="30"/>
    </row>
    <row r="8" spans="1:6" ht="27.6">
      <c r="A8" s="40"/>
      <c r="B8" s="121" t="s">
        <v>183</v>
      </c>
      <c r="C8" s="32" t="s">
        <v>27</v>
      </c>
      <c r="D8" s="33">
        <v>12</v>
      </c>
      <c r="E8" s="30"/>
      <c r="F8" s="30">
        <f t="shared" ref="F8:F9" si="0">D8*E8</f>
        <v>0</v>
      </c>
    </row>
    <row r="9" spans="1:6" ht="13.8">
      <c r="A9" s="36"/>
      <c r="B9" s="121" t="s">
        <v>184</v>
      </c>
      <c r="C9" s="32" t="s">
        <v>27</v>
      </c>
      <c r="D9" s="33">
        <v>1</v>
      </c>
      <c r="E9" s="30"/>
      <c r="F9" s="30">
        <f t="shared" si="0"/>
        <v>0</v>
      </c>
    </row>
    <row r="10" spans="1:6" ht="13.8">
      <c r="A10" s="36"/>
      <c r="B10" s="31"/>
      <c r="C10" s="32"/>
      <c r="D10" s="33"/>
      <c r="E10" s="30"/>
      <c r="F10" s="30"/>
    </row>
    <row r="11" spans="1:6" ht="100.2" customHeight="1">
      <c r="A11" s="34" t="s">
        <v>194</v>
      </c>
      <c r="B11" s="35" t="s">
        <v>182</v>
      </c>
      <c r="C11" s="36" t="s">
        <v>80</v>
      </c>
      <c r="D11" s="33">
        <v>30</v>
      </c>
      <c r="E11" s="30"/>
      <c r="F11" s="30">
        <f t="shared" ref="F11" si="1">D11*E11</f>
        <v>0</v>
      </c>
    </row>
    <row r="12" spans="1:6">
      <c r="A12" s="36"/>
      <c r="B12" s="2"/>
      <c r="C12" s="2"/>
      <c r="D12" s="2"/>
      <c r="E12" s="75"/>
      <c r="F12" s="75"/>
    </row>
    <row r="13" spans="1:6" ht="111" customHeight="1">
      <c r="A13" s="34" t="s">
        <v>10</v>
      </c>
      <c r="B13" s="35" t="s">
        <v>187</v>
      </c>
      <c r="C13" s="36"/>
      <c r="D13" s="33"/>
      <c r="E13" s="30"/>
      <c r="F13" s="30"/>
    </row>
    <row r="14" spans="1:6" ht="16.2">
      <c r="A14" s="36"/>
      <c r="B14" s="122" t="s">
        <v>213</v>
      </c>
      <c r="C14" s="44" t="s">
        <v>169</v>
      </c>
      <c r="D14" s="33">
        <v>26</v>
      </c>
      <c r="E14" s="30"/>
      <c r="F14" s="30">
        <f t="shared" ref="F14:F16" si="2">D14*E14</f>
        <v>0</v>
      </c>
    </row>
    <row r="15" spans="1:6" ht="13.8">
      <c r="A15" s="36"/>
      <c r="B15" s="122" t="s">
        <v>215</v>
      </c>
      <c r="C15" s="44" t="s">
        <v>16</v>
      </c>
      <c r="D15" s="33">
        <v>145</v>
      </c>
      <c r="E15" s="30"/>
      <c r="F15" s="30">
        <f t="shared" si="2"/>
        <v>0</v>
      </c>
    </row>
    <row r="16" spans="1:6" ht="16.2">
      <c r="A16" s="36"/>
      <c r="B16" s="122" t="s">
        <v>185</v>
      </c>
      <c r="C16" s="44" t="s">
        <v>169</v>
      </c>
      <c r="D16" s="33">
        <v>80</v>
      </c>
      <c r="E16" s="30"/>
      <c r="F16" s="30">
        <f t="shared" si="2"/>
        <v>0</v>
      </c>
    </row>
    <row r="17" spans="1:6" ht="16.2">
      <c r="A17" s="36"/>
      <c r="B17" s="122" t="s">
        <v>186</v>
      </c>
      <c r="C17" s="44" t="s">
        <v>169</v>
      </c>
      <c r="D17" s="33">
        <v>20</v>
      </c>
      <c r="E17" s="30"/>
      <c r="F17" s="30">
        <f t="shared" ref="F17" si="3">D17*E17</f>
        <v>0</v>
      </c>
    </row>
    <row r="18" spans="1:6" ht="16.2">
      <c r="A18" s="36"/>
      <c r="B18" s="122" t="s">
        <v>188</v>
      </c>
      <c r="C18" s="44" t="s">
        <v>169</v>
      </c>
      <c r="D18" s="33">
        <v>25</v>
      </c>
      <c r="E18" s="30"/>
      <c r="F18" s="30">
        <f t="shared" ref="F18" si="4">D18*E18</f>
        <v>0</v>
      </c>
    </row>
    <row r="19" spans="1:6" ht="13.8">
      <c r="A19" s="36"/>
      <c r="B19" s="122"/>
      <c r="C19" s="36"/>
      <c r="D19" s="33"/>
      <c r="E19" s="30"/>
      <c r="F19" s="30"/>
    </row>
    <row r="20" spans="1:6" ht="96.6">
      <c r="A20" s="36" t="s">
        <v>11</v>
      </c>
      <c r="B20" s="35" t="s">
        <v>165</v>
      </c>
      <c r="C20" s="44" t="s">
        <v>169</v>
      </c>
      <c r="D20" s="33">
        <v>100</v>
      </c>
      <c r="E20" s="30"/>
      <c r="F20" s="30">
        <f t="shared" ref="F20" si="5">D20*E20</f>
        <v>0</v>
      </c>
    </row>
    <row r="21" spans="1:6">
      <c r="A21" s="36"/>
      <c r="B21" s="2"/>
      <c r="C21" s="2"/>
      <c r="D21" s="2"/>
      <c r="E21" s="75"/>
      <c r="F21" s="75"/>
    </row>
    <row r="22" spans="1:6" ht="69">
      <c r="A22" s="36" t="s">
        <v>195</v>
      </c>
      <c r="B22" s="35" t="s">
        <v>166</v>
      </c>
      <c r="C22" s="44" t="s">
        <v>169</v>
      </c>
      <c r="D22" s="33">
        <v>120</v>
      </c>
      <c r="E22" s="30"/>
      <c r="F22" s="30">
        <f t="shared" ref="F22" si="6">D22*E22</f>
        <v>0</v>
      </c>
    </row>
    <row r="23" spans="1:6">
      <c r="A23" s="36"/>
      <c r="B23" s="2"/>
      <c r="C23" s="2"/>
      <c r="D23" s="2"/>
      <c r="E23" s="75"/>
      <c r="F23" s="75"/>
    </row>
    <row r="24" spans="1:6" ht="94.5" customHeight="1">
      <c r="A24" s="34" t="s">
        <v>161</v>
      </c>
      <c r="B24" s="35" t="s">
        <v>167</v>
      </c>
      <c r="C24" s="36" t="s">
        <v>168</v>
      </c>
      <c r="D24" s="33">
        <v>50</v>
      </c>
      <c r="E24" s="30"/>
      <c r="F24" s="30">
        <f t="shared" ref="F24" si="7">D24*E24</f>
        <v>0</v>
      </c>
    </row>
    <row r="25" spans="1:6">
      <c r="A25" s="36"/>
      <c r="B25" s="2"/>
      <c r="C25" s="2"/>
      <c r="D25" s="2"/>
      <c r="E25" s="75"/>
      <c r="F25" s="75"/>
    </row>
    <row r="26" spans="1:6" ht="87" customHeight="1">
      <c r="A26" s="34" t="s">
        <v>171</v>
      </c>
      <c r="B26" s="35" t="s">
        <v>247</v>
      </c>
      <c r="C26" s="36"/>
      <c r="D26" s="33"/>
      <c r="E26" s="30"/>
      <c r="F26" s="30"/>
    </row>
    <row r="27" spans="1:6" ht="13.8">
      <c r="A27" s="34"/>
      <c r="B27" s="122" t="s">
        <v>189</v>
      </c>
      <c r="C27" s="36" t="s">
        <v>27</v>
      </c>
      <c r="D27" s="33">
        <v>22</v>
      </c>
      <c r="E27" s="30"/>
      <c r="F27" s="30">
        <f t="shared" ref="F27:F28" si="8">D27*E27</f>
        <v>0</v>
      </c>
    </row>
    <row r="28" spans="1:6" ht="13.8">
      <c r="A28" s="34"/>
      <c r="B28" s="122" t="s">
        <v>190</v>
      </c>
      <c r="C28" s="36" t="s">
        <v>27</v>
      </c>
      <c r="D28" s="33">
        <v>40</v>
      </c>
      <c r="E28" s="30"/>
      <c r="F28" s="30">
        <f t="shared" si="8"/>
        <v>0</v>
      </c>
    </row>
    <row r="29" spans="1:6">
      <c r="A29" s="36"/>
      <c r="B29" s="2"/>
      <c r="C29" s="2"/>
      <c r="D29" s="2"/>
      <c r="E29" s="75"/>
      <c r="F29" s="75"/>
    </row>
    <row r="30" spans="1:6" ht="41.4">
      <c r="A30" s="34" t="s">
        <v>172</v>
      </c>
      <c r="B30" s="35" t="s">
        <v>191</v>
      </c>
      <c r="C30" s="36" t="s">
        <v>144</v>
      </c>
      <c r="D30" s="33">
        <v>250</v>
      </c>
      <c r="E30" s="30"/>
      <c r="F30" s="30">
        <f t="shared" ref="F30" si="9">D30*E30</f>
        <v>0</v>
      </c>
    </row>
    <row r="31" spans="1:6" ht="13.8">
      <c r="A31" s="57"/>
      <c r="B31" s="72"/>
      <c r="C31" s="72"/>
      <c r="D31" s="72"/>
      <c r="E31" s="77"/>
      <c r="F31" s="77"/>
    </row>
    <row r="32" spans="1:6" ht="13.8">
      <c r="A32" s="45"/>
      <c r="B32" s="45"/>
      <c r="C32" s="56" t="s">
        <v>192</v>
      </c>
      <c r="D32" s="45"/>
      <c r="E32" s="78" t="s">
        <v>12</v>
      </c>
      <c r="F32" s="78">
        <f>SUM(F7:F31)</f>
        <v>0</v>
      </c>
    </row>
    <row r="33" spans="1:6" ht="13.8">
      <c r="A33" s="70" t="s">
        <v>193</v>
      </c>
      <c r="B33" s="43"/>
      <c r="C33" s="45"/>
      <c r="D33" s="45"/>
      <c r="E33" s="79"/>
      <c r="F33" s="79"/>
    </row>
    <row r="34" spans="1:6" ht="13.8">
      <c r="A34" s="44"/>
      <c r="B34" s="43"/>
      <c r="C34" s="44"/>
      <c r="D34" s="186"/>
      <c r="E34" s="79"/>
      <c r="F34" s="79"/>
    </row>
    <row r="35" spans="1:6" ht="55.2">
      <c r="A35" s="46" t="s">
        <v>13</v>
      </c>
      <c r="B35" s="47" t="s">
        <v>42</v>
      </c>
      <c r="C35" s="44" t="s">
        <v>169</v>
      </c>
      <c r="D35" s="187">
        <v>100</v>
      </c>
      <c r="E35" s="79"/>
      <c r="F35" s="79">
        <f>D35*E35</f>
        <v>0</v>
      </c>
    </row>
    <row r="36" spans="1:6" ht="13.8">
      <c r="A36" s="44"/>
      <c r="B36" s="43"/>
      <c r="C36" s="44"/>
      <c r="D36" s="186"/>
      <c r="E36" s="79"/>
      <c r="F36" s="79"/>
    </row>
    <row r="37" spans="1:6" ht="55.2">
      <c r="A37" s="46" t="s">
        <v>14</v>
      </c>
      <c r="B37" s="47" t="s">
        <v>26</v>
      </c>
      <c r="C37" s="44" t="s">
        <v>169</v>
      </c>
      <c r="D37" s="187">
        <v>120</v>
      </c>
      <c r="E37" s="79"/>
      <c r="F37" s="79">
        <f>D37*E37</f>
        <v>0</v>
      </c>
    </row>
    <row r="38" spans="1:6" ht="13.8">
      <c r="A38" s="48"/>
      <c r="B38" s="49"/>
      <c r="C38" s="50"/>
      <c r="D38" s="188"/>
      <c r="E38" s="189"/>
      <c r="F38" s="79"/>
    </row>
    <row r="39" spans="1:6" ht="27.6">
      <c r="A39" s="46" t="s">
        <v>15</v>
      </c>
      <c r="B39" s="51" t="s">
        <v>43</v>
      </c>
      <c r="C39" s="44" t="s">
        <v>169</v>
      </c>
      <c r="D39" s="187">
        <v>120</v>
      </c>
      <c r="E39" s="79"/>
      <c r="F39" s="79">
        <f>D39*E39</f>
        <v>0</v>
      </c>
    </row>
    <row r="40" spans="1:6" ht="13.8">
      <c r="A40" s="46"/>
      <c r="B40" s="47"/>
      <c r="C40" s="44"/>
      <c r="D40" s="187"/>
      <c r="E40" s="79"/>
      <c r="F40" s="79"/>
    </row>
    <row r="41" spans="1:6" ht="41.4">
      <c r="A41" s="46" t="s">
        <v>17</v>
      </c>
      <c r="B41" s="47" t="s">
        <v>196</v>
      </c>
      <c r="C41" s="44" t="s">
        <v>169</v>
      </c>
      <c r="D41" s="187">
        <v>150</v>
      </c>
      <c r="E41" s="79"/>
      <c r="F41" s="79">
        <f>D41*E41</f>
        <v>0</v>
      </c>
    </row>
    <row r="42" spans="1:6" ht="13.8">
      <c r="A42" s="57"/>
      <c r="B42" s="86"/>
      <c r="C42" s="87"/>
      <c r="D42" s="88"/>
      <c r="E42" s="190"/>
      <c r="F42" s="89"/>
    </row>
    <row r="43" spans="1:6" ht="13.8">
      <c r="A43" s="45"/>
      <c r="B43" s="45"/>
      <c r="C43" s="56" t="s">
        <v>193</v>
      </c>
      <c r="D43" s="45"/>
      <c r="E43" s="78" t="s">
        <v>12</v>
      </c>
      <c r="F43" s="78">
        <f>SUM(F35:F41)</f>
        <v>0</v>
      </c>
    </row>
    <row r="44" spans="1:6" ht="13.8">
      <c r="A44" s="45"/>
      <c r="B44" s="45"/>
      <c r="C44" s="45"/>
      <c r="D44" s="45"/>
      <c r="E44" s="79"/>
      <c r="F44" s="79"/>
    </row>
    <row r="45" spans="1:6" ht="13.8">
      <c r="A45" s="70" t="s">
        <v>197</v>
      </c>
      <c r="B45" s="43"/>
      <c r="C45" s="44"/>
      <c r="D45" s="186"/>
      <c r="E45" s="79"/>
      <c r="F45" s="79"/>
    </row>
    <row r="46" spans="1:6" ht="13.8">
      <c r="A46" s="42"/>
      <c r="B46" s="43"/>
      <c r="C46" s="44"/>
      <c r="D46" s="186"/>
      <c r="E46" s="79"/>
      <c r="F46" s="79"/>
    </row>
    <row r="47" spans="1:6" ht="100.8" customHeight="1">
      <c r="A47" s="46" t="s">
        <v>34</v>
      </c>
      <c r="B47" s="37" t="s">
        <v>219</v>
      </c>
      <c r="C47" s="84" t="s">
        <v>16</v>
      </c>
      <c r="D47" s="85">
        <v>28</v>
      </c>
      <c r="E47" s="191"/>
      <c r="F47" s="191">
        <f t="shared" ref="F47" si="10">D47*E47</f>
        <v>0</v>
      </c>
    </row>
    <row r="48" spans="1:6" ht="13.8">
      <c r="A48" s="69"/>
      <c r="B48" s="69"/>
      <c r="C48" s="69"/>
      <c r="D48" s="69"/>
      <c r="E48" s="82"/>
      <c r="F48" s="82"/>
    </row>
    <row r="49" spans="1:6" ht="13.8">
      <c r="A49" s="45"/>
      <c r="B49" s="45"/>
      <c r="C49" s="56" t="s">
        <v>197</v>
      </c>
      <c r="D49" s="45"/>
      <c r="E49" s="78" t="s">
        <v>12</v>
      </c>
      <c r="F49" s="78">
        <f>SUM(F47:F48)</f>
        <v>0</v>
      </c>
    </row>
    <row r="50" spans="1:6" ht="13.8">
      <c r="A50" s="45"/>
      <c r="B50" s="45"/>
      <c r="C50" s="45"/>
      <c r="D50" s="45"/>
      <c r="E50" s="79"/>
      <c r="F50" s="79"/>
    </row>
    <row r="51" spans="1:6" ht="13.8">
      <c r="A51" s="45"/>
      <c r="B51" s="45"/>
      <c r="C51" s="45"/>
      <c r="D51" s="45"/>
      <c r="E51" s="79"/>
      <c r="F51" s="79"/>
    </row>
    <row r="52" spans="1:6" ht="13.8">
      <c r="A52" s="70" t="s">
        <v>198</v>
      </c>
      <c r="B52" s="43"/>
      <c r="C52" s="44"/>
      <c r="D52" s="186"/>
      <c r="E52" s="79"/>
      <c r="F52" s="79"/>
    </row>
    <row r="53" spans="1:6" ht="13.8">
      <c r="A53" s="42"/>
      <c r="B53" s="43"/>
      <c r="C53" s="44"/>
      <c r="D53" s="186"/>
      <c r="E53" s="79"/>
      <c r="F53" s="79"/>
    </row>
    <row r="54" spans="1:6" ht="13.8">
      <c r="A54" s="55" t="s">
        <v>3</v>
      </c>
      <c r="B54" s="57" t="s">
        <v>4</v>
      </c>
      <c r="C54" s="55" t="s">
        <v>5</v>
      </c>
      <c r="D54" s="192" t="s">
        <v>6</v>
      </c>
      <c r="E54" s="82" t="s">
        <v>8</v>
      </c>
      <c r="F54" s="82" t="s">
        <v>7</v>
      </c>
    </row>
    <row r="55" spans="1:6" ht="13.8">
      <c r="A55" s="44"/>
      <c r="B55" s="43"/>
      <c r="C55" s="44"/>
      <c r="D55" s="186"/>
      <c r="E55" s="79"/>
      <c r="F55" s="79"/>
    </row>
    <row r="56" spans="1:6" ht="82.8">
      <c r="A56" s="46" t="s">
        <v>35</v>
      </c>
      <c r="B56" s="47" t="s">
        <v>199</v>
      </c>
      <c r="C56" s="44" t="s">
        <v>169</v>
      </c>
      <c r="D56" s="187">
        <v>20</v>
      </c>
      <c r="E56" s="79"/>
      <c r="F56" s="79">
        <f>D56*E56</f>
        <v>0</v>
      </c>
    </row>
    <row r="57" spans="1:6" ht="13.8">
      <c r="A57" s="46"/>
      <c r="B57" s="47"/>
      <c r="C57" s="44"/>
      <c r="D57" s="187"/>
      <c r="E57" s="79"/>
      <c r="F57" s="79"/>
    </row>
    <row r="58" spans="1:6" ht="41.4">
      <c r="A58" s="46" t="s">
        <v>18</v>
      </c>
      <c r="B58" s="37" t="s">
        <v>173</v>
      </c>
      <c r="C58" s="84" t="s">
        <v>174</v>
      </c>
      <c r="D58" s="85">
        <v>150</v>
      </c>
      <c r="E58" s="191"/>
      <c r="F58" s="83">
        <f t="shared" ref="F58" si="11">D58*E58</f>
        <v>0</v>
      </c>
    </row>
    <row r="59" spans="1:6" ht="13.8">
      <c r="A59" s="53"/>
      <c r="B59" s="123"/>
      <c r="C59" s="55"/>
      <c r="D59" s="193"/>
      <c r="E59" s="82"/>
      <c r="F59" s="82"/>
    </row>
    <row r="60" spans="1:6" ht="13.8">
      <c r="A60" s="45"/>
      <c r="B60" s="45"/>
      <c r="C60" s="58" t="s">
        <v>198</v>
      </c>
      <c r="D60" s="45"/>
      <c r="E60" s="78" t="s">
        <v>12</v>
      </c>
      <c r="F60" s="78">
        <f>SUM(F56:F58)</f>
        <v>0</v>
      </c>
    </row>
    <row r="61" spans="1:6" ht="13.8">
      <c r="A61" s="45"/>
      <c r="B61" s="45"/>
      <c r="C61" s="58"/>
      <c r="D61" s="45"/>
      <c r="E61" s="78"/>
      <c r="F61" s="78"/>
    </row>
    <row r="62" spans="1:6" ht="13.8">
      <c r="A62" s="70" t="s">
        <v>200</v>
      </c>
      <c r="B62" s="43"/>
      <c r="C62" s="44"/>
      <c r="D62" s="186"/>
      <c r="E62" s="79"/>
      <c r="F62" s="79"/>
    </row>
    <row r="63" spans="1:6" ht="13.8">
      <c r="A63" s="42"/>
      <c r="B63" s="43"/>
      <c r="C63" s="44"/>
      <c r="D63" s="186"/>
      <c r="E63" s="79"/>
      <c r="F63" s="79"/>
    </row>
    <row r="64" spans="1:6" ht="13.8">
      <c r="A64" s="55" t="s">
        <v>3</v>
      </c>
      <c r="B64" s="57" t="s">
        <v>4</v>
      </c>
      <c r="C64" s="55" t="s">
        <v>5</v>
      </c>
      <c r="D64" s="192" t="s">
        <v>6</v>
      </c>
      <c r="E64" s="82" t="s">
        <v>8</v>
      </c>
      <c r="F64" s="82" t="s">
        <v>7</v>
      </c>
    </row>
    <row r="65" spans="1:6" ht="13.8">
      <c r="A65" s="44"/>
      <c r="B65" s="43"/>
      <c r="C65" s="44"/>
      <c r="D65" s="186"/>
      <c r="E65" s="79"/>
      <c r="F65" s="79"/>
    </row>
    <row r="66" spans="1:6" ht="151.80000000000001">
      <c r="A66" s="46" t="s">
        <v>36</v>
      </c>
      <c r="B66" s="37" t="s">
        <v>201</v>
      </c>
      <c r="C66" s="44" t="s">
        <v>169</v>
      </c>
      <c r="D66" s="187">
        <v>25</v>
      </c>
      <c r="E66" s="79"/>
      <c r="F66" s="79">
        <f>D66*E66</f>
        <v>0</v>
      </c>
    </row>
    <row r="67" spans="1:6" ht="13.8">
      <c r="A67" s="46"/>
      <c r="B67" s="47"/>
      <c r="C67" s="44"/>
      <c r="D67" s="187"/>
      <c r="E67" s="79"/>
      <c r="F67" s="79"/>
    </row>
    <row r="68" spans="1:6" ht="110.4">
      <c r="A68" s="46" t="s">
        <v>37</v>
      </c>
      <c r="B68" s="37" t="s">
        <v>202</v>
      </c>
      <c r="C68" s="44" t="s">
        <v>169</v>
      </c>
      <c r="D68" s="187">
        <v>65</v>
      </c>
      <c r="E68" s="79"/>
      <c r="F68" s="79">
        <f>D68*E68</f>
        <v>0</v>
      </c>
    </row>
    <row r="69" spans="1:6" ht="13.8">
      <c r="A69" s="46"/>
      <c r="B69" s="47"/>
      <c r="C69" s="44"/>
      <c r="D69" s="187"/>
      <c r="E69" s="79"/>
      <c r="F69" s="79"/>
    </row>
    <row r="70" spans="1:6" ht="96.6">
      <c r="A70" s="46" t="s">
        <v>38</v>
      </c>
      <c r="B70" s="37" t="s">
        <v>203</v>
      </c>
      <c r="C70" s="44" t="s">
        <v>169</v>
      </c>
      <c r="D70" s="187">
        <v>20</v>
      </c>
      <c r="E70" s="79"/>
      <c r="F70" s="79">
        <f>D70*E70</f>
        <v>0</v>
      </c>
    </row>
    <row r="71" spans="1:6" ht="13.8">
      <c r="A71" s="53"/>
      <c r="B71" s="54"/>
      <c r="C71" s="55"/>
      <c r="D71" s="193"/>
      <c r="E71" s="82"/>
      <c r="F71" s="82"/>
    </row>
    <row r="72" spans="1:6" ht="13.8">
      <c r="A72" s="45"/>
      <c r="B72" s="45"/>
      <c r="C72" s="58" t="s">
        <v>200</v>
      </c>
      <c r="D72" s="45"/>
      <c r="E72" s="78" t="s">
        <v>12</v>
      </c>
      <c r="F72" s="78">
        <f>SUM(F66:F70)</f>
        <v>0</v>
      </c>
    </row>
    <row r="73" spans="1:6" ht="13.8">
      <c r="A73" s="45"/>
      <c r="B73" s="45"/>
      <c r="C73" s="58"/>
      <c r="D73" s="45"/>
      <c r="E73" s="78"/>
      <c r="F73" s="78"/>
    </row>
    <row r="74" spans="1:6" ht="13.8">
      <c r="A74" s="45"/>
      <c r="B74" s="45"/>
      <c r="C74" s="58"/>
      <c r="D74" s="45"/>
      <c r="E74" s="78"/>
      <c r="F74" s="78"/>
    </row>
    <row r="75" spans="1:6" ht="13.8">
      <c r="A75" s="70" t="s">
        <v>204</v>
      </c>
      <c r="B75" s="43"/>
      <c r="C75" s="44"/>
      <c r="D75" s="186"/>
      <c r="E75" s="79"/>
      <c r="F75" s="79"/>
    </row>
    <row r="76" spans="1:6" ht="13.8">
      <c r="A76" s="42"/>
      <c r="B76" s="43"/>
      <c r="C76" s="44"/>
      <c r="D76" s="186"/>
      <c r="E76" s="79"/>
      <c r="F76" s="79"/>
    </row>
    <row r="77" spans="1:6" ht="13.8">
      <c r="A77" s="59"/>
      <c r="B77" s="60"/>
      <c r="C77" s="59"/>
      <c r="D77" s="194"/>
      <c r="E77" s="195"/>
      <c r="F77" s="195"/>
    </row>
    <row r="78" spans="1:6" ht="41.4">
      <c r="A78" s="46" t="s">
        <v>221</v>
      </c>
      <c r="B78" s="47" t="s">
        <v>210</v>
      </c>
      <c r="C78" s="44" t="s">
        <v>169</v>
      </c>
      <c r="D78" s="187">
        <v>320</v>
      </c>
      <c r="E78" s="79"/>
      <c r="F78" s="79">
        <f>D78*E78</f>
        <v>0</v>
      </c>
    </row>
    <row r="79" spans="1:6" ht="13.8">
      <c r="A79" s="46"/>
      <c r="B79" s="47"/>
      <c r="C79" s="44"/>
      <c r="D79" s="187"/>
      <c r="E79" s="79"/>
      <c r="F79" s="79"/>
    </row>
    <row r="80" spans="1:6" ht="41.4">
      <c r="A80" s="46" t="s">
        <v>222</v>
      </c>
      <c r="B80" s="47" t="s">
        <v>216</v>
      </c>
      <c r="C80" s="44" t="s">
        <v>169</v>
      </c>
      <c r="D80" s="187">
        <v>220</v>
      </c>
      <c r="E80" s="79"/>
      <c r="F80" s="79">
        <f>D80*E80</f>
        <v>0</v>
      </c>
    </row>
    <row r="81" spans="1:6" ht="13.8">
      <c r="A81" s="46"/>
      <c r="B81" s="47"/>
      <c r="C81" s="44"/>
      <c r="D81" s="187"/>
      <c r="E81" s="79"/>
      <c r="F81" s="79"/>
    </row>
    <row r="82" spans="1:6" ht="55.2">
      <c r="A82" s="46" t="s">
        <v>223</v>
      </c>
      <c r="B82" s="47" t="s">
        <v>211</v>
      </c>
      <c r="C82" s="44" t="s">
        <v>27</v>
      </c>
      <c r="D82" s="187">
        <v>2</v>
      </c>
      <c r="E82" s="79"/>
      <c r="F82" s="79">
        <f>D82*E82</f>
        <v>0</v>
      </c>
    </row>
    <row r="83" spans="1:6" ht="13.8">
      <c r="A83" s="46"/>
      <c r="B83" s="47"/>
      <c r="C83" s="44"/>
      <c r="D83" s="187"/>
      <c r="E83" s="79"/>
      <c r="F83" s="79"/>
    </row>
    <row r="84" spans="1:6" ht="41.4">
      <c r="A84" s="46" t="s">
        <v>224</v>
      </c>
      <c r="B84" s="47" t="s">
        <v>217</v>
      </c>
      <c r="C84" s="44" t="s">
        <v>16</v>
      </c>
      <c r="D84" s="187">
        <v>28</v>
      </c>
      <c r="E84" s="79"/>
      <c r="F84" s="79">
        <f>D84*E84</f>
        <v>0</v>
      </c>
    </row>
    <row r="85" spans="1:6" ht="13.8">
      <c r="A85" s="46"/>
      <c r="B85" s="47"/>
      <c r="C85" s="44"/>
      <c r="D85" s="187"/>
      <c r="E85" s="79"/>
      <c r="F85" s="79"/>
    </row>
    <row r="86" spans="1:6" ht="41.4">
      <c r="A86" s="46" t="s">
        <v>225</v>
      </c>
      <c r="B86" s="47" t="s">
        <v>218</v>
      </c>
      <c r="C86" s="44" t="s">
        <v>169</v>
      </c>
      <c r="D86" s="187">
        <v>60</v>
      </c>
      <c r="E86" s="79"/>
      <c r="F86" s="79">
        <f>D86*E86</f>
        <v>0</v>
      </c>
    </row>
    <row r="87" spans="1:6" ht="13.8">
      <c r="A87" s="53"/>
      <c r="B87" s="54"/>
      <c r="C87" s="55"/>
      <c r="D87" s="193"/>
      <c r="E87" s="82"/>
      <c r="F87" s="82"/>
    </row>
    <row r="88" spans="1:6" ht="13.8">
      <c r="A88" s="46"/>
      <c r="B88" s="47"/>
      <c r="C88" s="44"/>
      <c r="D88" s="187"/>
      <c r="E88" s="79"/>
      <c r="F88" s="79"/>
    </row>
    <row r="89" spans="1:6" ht="13.8">
      <c r="A89" s="45"/>
      <c r="B89" s="45"/>
      <c r="C89" s="56" t="s">
        <v>204</v>
      </c>
      <c r="D89" s="45"/>
      <c r="E89" s="78" t="s">
        <v>12</v>
      </c>
      <c r="F89" s="78">
        <f>SUM(F78:F87)</f>
        <v>0</v>
      </c>
    </row>
    <row r="90" spans="1:6" ht="13.8">
      <c r="A90" s="61"/>
      <c r="B90" s="61"/>
      <c r="C90" s="62"/>
      <c r="D90" s="61"/>
      <c r="E90" s="81"/>
      <c r="F90" s="81"/>
    </row>
    <row r="91" spans="1:6" ht="13.8">
      <c r="A91" s="45"/>
      <c r="B91" s="45"/>
      <c r="C91" s="56"/>
      <c r="D91" s="45"/>
      <c r="E91" s="78"/>
      <c r="F91" s="78"/>
    </row>
    <row r="92" spans="1:6" ht="13.8">
      <c r="A92" s="70" t="s">
        <v>226</v>
      </c>
      <c r="B92" s="43"/>
      <c r="C92" s="44"/>
      <c r="D92" s="186"/>
      <c r="E92" s="79"/>
      <c r="F92" s="79"/>
    </row>
    <row r="93" spans="1:6" ht="13.8">
      <c r="A93" s="42"/>
      <c r="B93" s="43"/>
      <c r="C93" s="44"/>
      <c r="D93" s="186"/>
      <c r="E93" s="79"/>
      <c r="F93" s="79"/>
    </row>
    <row r="94" spans="1:6" ht="69">
      <c r="A94" s="46" t="s">
        <v>19</v>
      </c>
      <c r="B94" s="63" t="s">
        <v>207</v>
      </c>
      <c r="C94" s="64" t="s">
        <v>170</v>
      </c>
      <c r="D94" s="196">
        <v>26</v>
      </c>
      <c r="E94" s="197"/>
      <c r="F94" s="198">
        <f>D94*E94</f>
        <v>0</v>
      </c>
    </row>
    <row r="95" spans="1:6" ht="13.8">
      <c r="A95" s="46"/>
      <c r="B95" s="63"/>
      <c r="C95" s="64"/>
      <c r="D95" s="196"/>
      <c r="E95" s="197"/>
      <c r="F95" s="198"/>
    </row>
    <row r="96" spans="1:6" ht="69">
      <c r="A96" s="46" t="s">
        <v>20</v>
      </c>
      <c r="B96" s="63" t="s">
        <v>214</v>
      </c>
      <c r="C96" s="64" t="s">
        <v>170</v>
      </c>
      <c r="D96" s="196">
        <v>110</v>
      </c>
      <c r="E96" s="197"/>
      <c r="F96" s="198">
        <f>D96*E96</f>
        <v>0</v>
      </c>
    </row>
    <row r="97" spans="1:6" ht="13.8">
      <c r="A97" s="46"/>
      <c r="B97" s="51"/>
      <c r="C97" s="64"/>
      <c r="D97" s="187"/>
      <c r="E97" s="197"/>
      <c r="F97" s="198"/>
    </row>
    <row r="98" spans="1:6" ht="41.4">
      <c r="A98" s="53" t="s">
        <v>212</v>
      </c>
      <c r="B98" s="65" t="s">
        <v>208</v>
      </c>
      <c r="C98" s="66" t="s">
        <v>16</v>
      </c>
      <c r="D98" s="199">
        <v>145</v>
      </c>
      <c r="E98" s="200"/>
      <c r="F98" s="201">
        <f>D98*E98</f>
        <v>0</v>
      </c>
    </row>
    <row r="99" spans="1:6" ht="13.8">
      <c r="A99" s="46"/>
      <c r="B99" s="51"/>
      <c r="C99" s="64"/>
      <c r="D99" s="187"/>
      <c r="E99" s="197"/>
      <c r="F99" s="198"/>
    </row>
    <row r="100" spans="1:6" ht="13.8">
      <c r="A100" s="45"/>
      <c r="B100" s="45"/>
      <c r="C100" s="56" t="s">
        <v>226</v>
      </c>
      <c r="D100" s="45"/>
      <c r="E100" s="78" t="s">
        <v>12</v>
      </c>
      <c r="F100" s="78">
        <f>SUM(F94:F98)</f>
        <v>0</v>
      </c>
    </row>
    <row r="101" spans="1:6" ht="13.8">
      <c r="A101" s="45"/>
      <c r="B101" s="45"/>
      <c r="C101" s="56"/>
      <c r="D101" s="45"/>
      <c r="E101" s="78"/>
      <c r="F101" s="78"/>
    </row>
    <row r="102" spans="1:6" ht="13.8">
      <c r="A102" s="45"/>
      <c r="B102" s="45"/>
      <c r="C102" s="56"/>
      <c r="D102" s="45"/>
      <c r="E102" s="78"/>
      <c r="F102" s="78"/>
    </row>
    <row r="103" spans="1:6" ht="13.8">
      <c r="A103" s="70" t="s">
        <v>220</v>
      </c>
      <c r="B103" s="43"/>
      <c r="C103" s="44"/>
      <c r="D103" s="186"/>
      <c r="E103" s="79"/>
      <c r="F103" s="79"/>
    </row>
    <row r="104" spans="1:6" ht="13.8">
      <c r="A104" s="42"/>
      <c r="B104" s="43"/>
      <c r="C104" s="44"/>
      <c r="D104" s="186"/>
      <c r="E104" s="79"/>
      <c r="F104" s="79"/>
    </row>
    <row r="105" spans="1:6" ht="69">
      <c r="A105" s="46" t="s">
        <v>23</v>
      </c>
      <c r="B105" s="51" t="s">
        <v>205</v>
      </c>
      <c r="C105" s="44" t="s">
        <v>27</v>
      </c>
      <c r="D105" s="187">
        <v>12</v>
      </c>
      <c r="E105" s="79"/>
      <c r="F105" s="79">
        <f>D105*E105</f>
        <v>0</v>
      </c>
    </row>
    <row r="106" spans="1:6" ht="13.8">
      <c r="A106" s="46"/>
      <c r="B106" s="51"/>
      <c r="C106" s="44"/>
      <c r="D106" s="187"/>
      <c r="E106" s="79"/>
      <c r="F106" s="79"/>
    </row>
    <row r="107" spans="1:6" ht="69">
      <c r="A107" s="46" t="s">
        <v>24</v>
      </c>
      <c r="B107" s="51" t="s">
        <v>206</v>
      </c>
      <c r="C107" s="44" t="s">
        <v>27</v>
      </c>
      <c r="D107" s="187">
        <v>1</v>
      </c>
      <c r="E107" s="79"/>
      <c r="F107" s="79">
        <f>D107*E107</f>
        <v>0</v>
      </c>
    </row>
    <row r="108" spans="1:6" ht="13.8">
      <c r="A108" s="46"/>
      <c r="B108" s="51"/>
      <c r="C108" s="44"/>
      <c r="D108" s="187"/>
      <c r="E108" s="79"/>
      <c r="F108" s="79"/>
    </row>
    <row r="109" spans="1:6" ht="41.4">
      <c r="A109" s="46" t="s">
        <v>30</v>
      </c>
      <c r="B109" s="51" t="s">
        <v>209</v>
      </c>
      <c r="C109" s="44" t="s">
        <v>27</v>
      </c>
      <c r="D109" s="187">
        <v>1</v>
      </c>
      <c r="E109" s="79"/>
      <c r="F109" s="79">
        <f>D109*E109</f>
        <v>0</v>
      </c>
    </row>
    <row r="110" spans="1:6" ht="13.8">
      <c r="A110" s="53"/>
      <c r="B110" s="67"/>
      <c r="C110" s="55"/>
      <c r="D110" s="193"/>
      <c r="E110" s="82"/>
      <c r="F110" s="82"/>
    </row>
    <row r="111" spans="1:6" ht="13.8">
      <c r="A111" s="46"/>
      <c r="B111" s="51"/>
      <c r="C111" s="44"/>
      <c r="D111" s="187"/>
      <c r="E111" s="79"/>
      <c r="F111" s="79"/>
    </row>
    <row r="112" spans="1:6" ht="13.8">
      <c r="A112" s="45"/>
      <c r="B112" s="45"/>
      <c r="C112" s="56" t="s">
        <v>220</v>
      </c>
      <c r="D112" s="202"/>
      <c r="E112" s="78" t="s">
        <v>12</v>
      </c>
      <c r="F112" s="78">
        <f>SUM(F105:F110)</f>
        <v>0</v>
      </c>
    </row>
    <row r="113" spans="1:6" ht="13.8">
      <c r="A113" s="45"/>
      <c r="B113" s="45"/>
      <c r="C113" s="56"/>
      <c r="D113" s="45"/>
      <c r="E113" s="78"/>
      <c r="F113" s="78"/>
    </row>
    <row r="114" spans="1:6" ht="13.8">
      <c r="A114" s="45"/>
      <c r="B114" s="45"/>
      <c r="C114" s="56"/>
      <c r="D114" s="45"/>
      <c r="E114" s="78"/>
      <c r="F114" s="78"/>
    </row>
    <row r="115" spans="1:6" ht="13.8">
      <c r="A115" s="70" t="s">
        <v>175</v>
      </c>
      <c r="B115" s="43"/>
      <c r="C115" s="44"/>
      <c r="D115" s="186"/>
      <c r="E115" s="79"/>
      <c r="F115" s="79"/>
    </row>
    <row r="116" spans="1:6" ht="13.8">
      <c r="A116" s="42"/>
      <c r="B116" s="43"/>
      <c r="C116" s="44"/>
      <c r="D116" s="186"/>
      <c r="E116" s="79"/>
      <c r="F116" s="79"/>
    </row>
    <row r="117" spans="1:6" ht="41.4">
      <c r="A117" s="46" t="s">
        <v>25</v>
      </c>
      <c r="B117" s="47" t="s">
        <v>228</v>
      </c>
      <c r="C117" s="44" t="s">
        <v>27</v>
      </c>
      <c r="D117" s="187">
        <v>1</v>
      </c>
      <c r="E117" s="79"/>
      <c r="F117" s="79">
        <f>D117*E117</f>
        <v>0</v>
      </c>
    </row>
    <row r="118" spans="1:6" ht="13.8">
      <c r="A118" s="46"/>
      <c r="B118" s="47"/>
      <c r="C118" s="44"/>
      <c r="D118" s="187"/>
      <c r="E118" s="79"/>
      <c r="F118" s="79"/>
    </row>
    <row r="119" spans="1:6" ht="27.6">
      <c r="A119" s="46" t="s">
        <v>227</v>
      </c>
      <c r="B119" s="47" t="s">
        <v>242</v>
      </c>
      <c r="C119" s="44" t="s">
        <v>104</v>
      </c>
      <c r="D119" s="187">
        <v>1</v>
      </c>
      <c r="E119" s="79"/>
      <c r="F119" s="79">
        <f t="shared" ref="F119" si="12">D119*E119</f>
        <v>0</v>
      </c>
    </row>
    <row r="120" spans="1:6" ht="13.8">
      <c r="A120" s="46"/>
      <c r="B120" s="47"/>
      <c r="C120" s="44"/>
      <c r="D120" s="187"/>
      <c r="E120" s="79"/>
      <c r="F120" s="79"/>
    </row>
    <row r="121" spans="1:6" ht="41.4">
      <c r="A121" s="53" t="s">
        <v>241</v>
      </c>
      <c r="B121" s="54" t="s">
        <v>39</v>
      </c>
      <c r="C121" s="55" t="s">
        <v>33</v>
      </c>
      <c r="D121" s="193">
        <v>100</v>
      </c>
      <c r="E121" s="82"/>
      <c r="F121" s="82">
        <f>D121*E121</f>
        <v>0</v>
      </c>
    </row>
    <row r="122" spans="1:6" ht="13.8">
      <c r="A122" s="46"/>
      <c r="B122" s="47"/>
      <c r="C122" s="44"/>
      <c r="D122" s="187"/>
      <c r="E122" s="79"/>
      <c r="F122" s="79"/>
    </row>
    <row r="123" spans="1:6" ht="13.8">
      <c r="A123" s="45"/>
      <c r="B123" s="45"/>
      <c r="C123" s="56" t="s">
        <v>175</v>
      </c>
      <c r="D123" s="45"/>
      <c r="E123" s="78" t="s">
        <v>12</v>
      </c>
      <c r="F123" s="78">
        <f>SUM(F117:F121)</f>
        <v>0</v>
      </c>
    </row>
    <row r="124" spans="1:6" ht="13.8">
      <c r="A124" s="45"/>
      <c r="B124" s="45"/>
      <c r="C124" s="56"/>
      <c r="D124" s="45"/>
      <c r="E124" s="78"/>
      <c r="F124" s="78"/>
    </row>
    <row r="125" spans="1:6" ht="13.8">
      <c r="A125" s="45"/>
      <c r="B125" s="45"/>
      <c r="C125" s="56"/>
      <c r="D125" s="45"/>
      <c r="E125" s="78"/>
      <c r="F125" s="78"/>
    </row>
    <row r="126" spans="1:6" ht="13.8">
      <c r="A126" s="45"/>
      <c r="B126" s="45"/>
      <c r="C126" s="56"/>
      <c r="D126" s="45"/>
      <c r="E126" s="78"/>
      <c r="F126" s="78"/>
    </row>
    <row r="127" spans="1:6" ht="13.8">
      <c r="A127" s="45"/>
      <c r="B127" s="45"/>
      <c r="C127" s="56"/>
      <c r="D127" s="45"/>
      <c r="E127" s="78"/>
      <c r="F127" s="78"/>
    </row>
    <row r="128" spans="1:6" ht="13.8">
      <c r="A128" s="45"/>
      <c r="B128" s="45"/>
      <c r="C128" s="56"/>
      <c r="D128" s="45"/>
      <c r="E128" s="78"/>
      <c r="F128" s="78"/>
    </row>
    <row r="129" spans="1:6" ht="13.8">
      <c r="A129" s="45"/>
      <c r="B129" s="45"/>
      <c r="C129" s="56"/>
      <c r="D129" s="45"/>
      <c r="E129" s="78"/>
      <c r="F129" s="78"/>
    </row>
    <row r="130" spans="1:6" ht="13.8">
      <c r="A130" s="45"/>
      <c r="B130" s="45"/>
      <c r="C130" s="56"/>
      <c r="D130" s="45"/>
      <c r="E130" s="78"/>
      <c r="F130" s="78"/>
    </row>
    <row r="131" spans="1:6" ht="13.8">
      <c r="A131" s="45"/>
      <c r="B131" s="45"/>
      <c r="C131" s="56"/>
      <c r="D131" s="45"/>
      <c r="E131" s="78"/>
      <c r="F131" s="78"/>
    </row>
    <row r="132" spans="1:6" ht="13.8">
      <c r="A132" s="45"/>
      <c r="B132" s="45"/>
      <c r="C132" s="56"/>
      <c r="D132" s="45"/>
      <c r="E132" s="78"/>
      <c r="F132" s="78"/>
    </row>
    <row r="133" spans="1:6" ht="13.8">
      <c r="A133" s="45"/>
      <c r="B133" s="45"/>
      <c r="C133" s="56"/>
      <c r="D133" s="45"/>
      <c r="E133" s="78"/>
      <c r="F133" s="78"/>
    </row>
    <row r="134" spans="1:6" ht="13.8">
      <c r="A134" s="45"/>
      <c r="B134" s="45"/>
      <c r="C134" s="56"/>
      <c r="D134" s="45"/>
      <c r="E134" s="78"/>
      <c r="F134" s="78"/>
    </row>
    <row r="135" spans="1:6" ht="13.8">
      <c r="A135" s="215" t="s">
        <v>21</v>
      </c>
      <c r="B135" s="215"/>
      <c r="C135" s="215"/>
      <c r="D135" s="215"/>
      <c r="E135" s="215"/>
      <c r="F135" s="215"/>
    </row>
    <row r="136" spans="1:6" ht="13.8">
      <c r="A136" s="43"/>
      <c r="B136" s="52"/>
      <c r="C136" s="52"/>
      <c r="D136" s="52"/>
      <c r="E136" s="80"/>
      <c r="F136" s="80"/>
    </row>
    <row r="137" spans="1:6" ht="13.8">
      <c r="A137" s="217" t="s">
        <v>32</v>
      </c>
      <c r="B137" s="217"/>
      <c r="C137" s="217"/>
      <c r="D137" s="217"/>
      <c r="E137" s="217"/>
      <c r="F137" s="217"/>
    </row>
    <row r="138" spans="1:6" ht="13.8">
      <c r="A138" s="45" t="str">
        <f>A5</f>
        <v>1. Rušenje i razgradnje</v>
      </c>
      <c r="B138" s="45"/>
      <c r="C138" s="45"/>
      <c r="D138" s="45"/>
      <c r="E138" s="79"/>
      <c r="F138" s="79">
        <f>F32</f>
        <v>0</v>
      </c>
    </row>
    <row r="139" spans="1:6" ht="13.8">
      <c r="A139" s="42" t="s">
        <v>193</v>
      </c>
      <c r="B139" s="45"/>
      <c r="C139" s="45"/>
      <c r="D139" s="45"/>
      <c r="E139" s="79"/>
      <c r="F139" s="79">
        <f>F43</f>
        <v>0</v>
      </c>
    </row>
    <row r="140" spans="1:6" ht="13.8">
      <c r="A140" s="42" t="s">
        <v>197</v>
      </c>
      <c r="B140" s="45"/>
      <c r="C140" s="45"/>
      <c r="D140" s="45"/>
      <c r="E140" s="79"/>
      <c r="F140" s="79">
        <f>F49</f>
        <v>0</v>
      </c>
    </row>
    <row r="141" spans="1:6" ht="13.8">
      <c r="A141" s="42" t="s">
        <v>198</v>
      </c>
      <c r="B141" s="45"/>
      <c r="C141" s="45"/>
      <c r="D141" s="45"/>
      <c r="E141" s="79"/>
      <c r="F141" s="79">
        <f>F60</f>
        <v>0</v>
      </c>
    </row>
    <row r="142" spans="1:6" ht="13.8">
      <c r="A142" s="42" t="str">
        <f>A62</f>
        <v>5. Keramičarski radovi</v>
      </c>
      <c r="B142" s="45"/>
      <c r="C142" s="45"/>
      <c r="D142" s="45"/>
      <c r="E142" s="79"/>
      <c r="F142" s="79">
        <f>F72</f>
        <v>0</v>
      </c>
    </row>
    <row r="143" spans="1:6" ht="13.8">
      <c r="A143" s="42" t="s">
        <v>229</v>
      </c>
      <c r="B143" s="45"/>
      <c r="C143" s="45"/>
      <c r="D143" s="45"/>
      <c r="E143" s="79"/>
      <c r="F143" s="79">
        <f>F89</f>
        <v>0</v>
      </c>
    </row>
    <row r="144" spans="1:6" ht="13.8">
      <c r="A144" s="42" t="str">
        <f>A92</f>
        <v>7. Parketarski radovi</v>
      </c>
      <c r="B144" s="45"/>
      <c r="C144" s="45"/>
      <c r="D144" s="45"/>
      <c r="E144" s="79"/>
      <c r="F144" s="79">
        <f>F100</f>
        <v>0</v>
      </c>
    </row>
    <row r="145" spans="1:6" ht="13.8">
      <c r="A145" s="42" t="str">
        <f>A103</f>
        <v>8. Stolarski radovi</v>
      </c>
      <c r="B145" s="45"/>
      <c r="C145" s="45"/>
      <c r="D145" s="45"/>
      <c r="E145" s="79"/>
      <c r="F145" s="79">
        <f>F112</f>
        <v>0</v>
      </c>
    </row>
    <row r="146" spans="1:6" ht="13.8">
      <c r="A146" s="42" t="str">
        <f>A115</f>
        <v>9. Ostali radovi</v>
      </c>
      <c r="B146" s="45"/>
      <c r="C146" s="45"/>
      <c r="D146" s="45"/>
      <c r="E146" s="79"/>
      <c r="F146" s="79">
        <f>F123</f>
        <v>0</v>
      </c>
    </row>
    <row r="147" spans="1:6" ht="13.8">
      <c r="A147" s="68"/>
      <c r="B147" s="69"/>
      <c r="C147" s="69"/>
      <c r="D147" s="69"/>
      <c r="E147" s="82"/>
      <c r="F147" s="82"/>
    </row>
    <row r="148" spans="1:6" ht="13.8">
      <c r="A148" s="45"/>
      <c r="B148" s="45"/>
      <c r="C148" s="45"/>
      <c r="D148" s="45"/>
      <c r="E148" s="79"/>
      <c r="F148" s="79"/>
    </row>
    <row r="149" spans="1:6" ht="13.8">
      <c r="A149" s="45"/>
      <c r="B149" s="45"/>
      <c r="C149" s="45"/>
      <c r="D149" s="45"/>
      <c r="E149" s="79" t="s">
        <v>12</v>
      </c>
      <c r="F149" s="79">
        <f>SUM(F138:F147)</f>
        <v>0</v>
      </c>
    </row>
    <row r="151" spans="1:6">
      <c r="E151" s="74"/>
      <c r="F151" s="74"/>
    </row>
  </sheetData>
  <mergeCells count="3">
    <mergeCell ref="A135:F135"/>
    <mergeCell ref="A1:F1"/>
    <mergeCell ref="A137:F137"/>
  </mergeCells>
  <phoneticPr fontId="32" type="noConversion"/>
  <pageMargins left="0.35984848484848486" right="0.7" top="0.75" bottom="0.75" header="0.3" footer="0.3"/>
  <pageSetup paperSize="9" scale="81" orientation="portrait" r:id="rId1"/>
  <headerFooter>
    <oddHeader>&amp;CDom za djecu i mladež Osijek
Rekonstrukcija i prenamjens zgrade "Radionice"</oddHeader>
    <oddFooter>Stranica &amp;P od &amp;N</oddFooter>
  </headerFooter>
  <rowBreaks count="2" manualBreakCount="2">
    <brk id="49" max="16383" man="1"/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53"/>
  <sheetViews>
    <sheetView showZeros="0" zoomScaleNormal="100" zoomScaleSheetLayoutView="100" workbookViewId="0">
      <selection activeCell="E57" sqref="E57"/>
    </sheetView>
  </sheetViews>
  <sheetFormatPr defaultRowHeight="13.2"/>
  <cols>
    <col min="1" max="1" width="5.44140625" style="96" customWidth="1"/>
    <col min="2" max="2" width="56" style="96" customWidth="1"/>
    <col min="3" max="3" width="13.109375" style="97" customWidth="1"/>
    <col min="4" max="4" width="10.6640625" style="97" customWidth="1"/>
    <col min="5" max="5" width="12.44140625" style="97" customWidth="1"/>
    <col min="6" max="6" width="9.44140625" customWidth="1"/>
    <col min="7" max="7" width="13.44140625" customWidth="1"/>
    <col min="8" max="8" width="16.109375" customWidth="1"/>
  </cols>
  <sheetData>
    <row r="1" spans="1:116">
      <c r="A1" s="218" t="s">
        <v>150</v>
      </c>
      <c r="B1" s="218"/>
      <c r="C1" s="218"/>
      <c r="D1" s="218"/>
      <c r="E1" s="218"/>
      <c r="F1" s="22"/>
      <c r="G1" s="22"/>
      <c r="H1" s="22"/>
    </row>
    <row r="2" spans="1:116">
      <c r="A2" s="6"/>
      <c r="B2" s="92"/>
      <c r="C2" s="93"/>
      <c r="D2" s="93"/>
      <c r="E2" s="90"/>
      <c r="F2" s="6"/>
      <c r="G2" s="6"/>
      <c r="H2" s="6"/>
    </row>
    <row r="3" spans="1:116" s="18" customFormat="1" ht="27.6">
      <c r="A3" s="55" t="s">
        <v>3</v>
      </c>
      <c r="B3" s="57" t="s">
        <v>4</v>
      </c>
      <c r="C3" s="55" t="s">
        <v>5</v>
      </c>
      <c r="D3" s="55" t="s">
        <v>6</v>
      </c>
      <c r="E3" s="155" t="s">
        <v>8</v>
      </c>
      <c r="F3" s="73" t="s">
        <v>7</v>
      </c>
      <c r="H3" s="23"/>
    </row>
    <row r="4" spans="1:116">
      <c r="E4" s="97">
        <f t="shared" ref="E4" si="0">C4*D4</f>
        <v>0</v>
      </c>
    </row>
    <row r="5" spans="1:116" s="17" customFormat="1">
      <c r="A5" s="124" t="s">
        <v>52</v>
      </c>
      <c r="B5" s="126" t="s">
        <v>230</v>
      </c>
      <c r="C5" s="127"/>
      <c r="D5" s="128"/>
      <c r="E5" s="128"/>
      <c r="F5" s="12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</row>
    <row r="6" spans="1:116">
      <c r="A6" s="124"/>
      <c r="B6" s="126"/>
      <c r="C6" s="127"/>
      <c r="D6" s="128"/>
      <c r="E6" s="128"/>
      <c r="F6" s="129"/>
    </row>
    <row r="7" spans="1:116">
      <c r="A7" s="130"/>
      <c r="B7" s="131" t="s">
        <v>231</v>
      </c>
      <c r="C7" s="132"/>
      <c r="D7" s="133"/>
      <c r="E7" s="132"/>
      <c r="F7" s="134"/>
    </row>
    <row r="8" spans="1:116">
      <c r="A8" s="135"/>
      <c r="B8" s="125"/>
      <c r="C8" s="136"/>
      <c r="D8" s="137"/>
      <c r="E8" s="138"/>
      <c r="F8" s="139"/>
    </row>
    <row r="9" spans="1:116" ht="92.4">
      <c r="A9" s="140" t="s">
        <v>52</v>
      </c>
      <c r="B9" s="141" t="s">
        <v>236</v>
      </c>
      <c r="C9" s="142" t="s">
        <v>27</v>
      </c>
      <c r="D9" s="143">
        <v>8</v>
      </c>
      <c r="E9" s="143"/>
      <c r="F9" s="144">
        <f>(D9*E9)</f>
        <v>0</v>
      </c>
    </row>
    <row r="10" spans="1:116" ht="13.8">
      <c r="A10" s="140"/>
      <c r="B10" s="145" t="s">
        <v>232</v>
      </c>
      <c r="C10" s="146"/>
      <c r="D10" s="147"/>
      <c r="E10" s="144"/>
      <c r="F10" s="144"/>
    </row>
    <row r="11" spans="1:116" ht="13.8">
      <c r="A11" s="140"/>
      <c r="B11" s="148"/>
      <c r="C11" s="149"/>
      <c r="D11" s="147"/>
      <c r="E11" s="144"/>
      <c r="F11" s="144"/>
    </row>
    <row r="12" spans="1:116" ht="184.8">
      <c r="A12" s="140" t="s">
        <v>63</v>
      </c>
      <c r="B12" s="141" t="s">
        <v>235</v>
      </c>
      <c r="C12" s="142" t="s">
        <v>27</v>
      </c>
      <c r="D12" s="143">
        <v>1</v>
      </c>
      <c r="E12" s="143"/>
      <c r="F12" s="144">
        <f>(D12*E12)</f>
        <v>0</v>
      </c>
    </row>
    <row r="13" spans="1:116" ht="13.8">
      <c r="A13" s="140"/>
      <c r="B13" s="145" t="s">
        <v>232</v>
      </c>
      <c r="C13" s="146"/>
      <c r="D13" s="147"/>
      <c r="E13" s="144"/>
      <c r="F13" s="144"/>
    </row>
    <row r="14" spans="1:116" ht="13.8">
      <c r="A14" s="140"/>
      <c r="B14" s="148"/>
      <c r="C14" s="149"/>
      <c r="D14" s="147"/>
      <c r="E14" s="144"/>
      <c r="F14" s="144"/>
    </row>
    <row r="15" spans="1:116" ht="184.8">
      <c r="A15" s="150" t="s">
        <v>71</v>
      </c>
      <c r="B15" s="141" t="s">
        <v>234</v>
      </c>
      <c r="C15" s="142" t="s">
        <v>27</v>
      </c>
      <c r="D15" s="143">
        <v>6</v>
      </c>
      <c r="E15" s="143"/>
      <c r="F15" s="144">
        <f>(D15*E15)</f>
        <v>0</v>
      </c>
    </row>
    <row r="16" spans="1:116" ht="13.8">
      <c r="A16" s="150"/>
      <c r="B16" s="145" t="s">
        <v>232</v>
      </c>
      <c r="C16" s="146"/>
      <c r="D16" s="147"/>
      <c r="E16" s="144"/>
      <c r="F16" s="144"/>
    </row>
    <row r="17" spans="1:10" ht="13.8">
      <c r="A17" s="150"/>
      <c r="B17" s="126"/>
      <c r="C17" s="151"/>
      <c r="D17" s="147"/>
      <c r="E17" s="144"/>
      <c r="F17" s="144"/>
    </row>
    <row r="18" spans="1:10" ht="198">
      <c r="A18" s="150" t="s">
        <v>73</v>
      </c>
      <c r="B18" s="141" t="s">
        <v>233</v>
      </c>
      <c r="C18" s="142" t="s">
        <v>27</v>
      </c>
      <c r="D18" s="143">
        <v>14</v>
      </c>
      <c r="E18" s="143"/>
      <c r="F18" s="144">
        <f>(D18*E18)</f>
        <v>0</v>
      </c>
    </row>
    <row r="19" spans="1:10" ht="13.8">
      <c r="A19" s="150"/>
      <c r="B19" s="126" t="s">
        <v>232</v>
      </c>
      <c r="C19" s="127"/>
      <c r="D19" s="152"/>
      <c r="E19" s="128"/>
      <c r="F19" s="153"/>
    </row>
    <row r="20" spans="1:10" ht="13.8">
      <c r="A20" s="150"/>
      <c r="B20" s="126"/>
      <c r="C20" s="127"/>
      <c r="D20" s="152"/>
      <c r="E20" s="128"/>
      <c r="F20" s="153"/>
    </row>
    <row r="21" spans="1:10" ht="118.8">
      <c r="A21" s="150" t="s">
        <v>78</v>
      </c>
      <c r="B21" s="141" t="s">
        <v>237</v>
      </c>
      <c r="C21" s="142" t="s">
        <v>27</v>
      </c>
      <c r="D21" s="143">
        <v>2</v>
      </c>
      <c r="E21" s="143"/>
      <c r="F21" s="144">
        <f>(D21*E21)</f>
        <v>0</v>
      </c>
    </row>
    <row r="22" spans="1:10" ht="13.8">
      <c r="A22" s="154"/>
      <c r="B22" s="126" t="s">
        <v>232</v>
      </c>
      <c r="C22" s="127"/>
      <c r="D22" s="152"/>
      <c r="E22" s="128"/>
      <c r="F22" s="153"/>
    </row>
    <row r="24" spans="1:10">
      <c r="A24" s="124" t="s">
        <v>52</v>
      </c>
      <c r="B24" s="126" t="s">
        <v>230</v>
      </c>
      <c r="C24" s="127"/>
      <c r="D24" s="128"/>
      <c r="E24" s="128"/>
      <c r="F24" s="156">
        <f>SUM(F9:F23)</f>
        <v>0</v>
      </c>
    </row>
    <row r="25" spans="1:10">
      <c r="A25" s="159"/>
      <c r="B25" s="159"/>
      <c r="C25" s="160"/>
      <c r="D25" s="160"/>
      <c r="E25" s="160"/>
      <c r="F25" s="162"/>
    </row>
    <row r="26" spans="1:10" s="16" customFormat="1">
      <c r="A26" s="157"/>
      <c r="B26" s="157"/>
      <c r="C26" s="163"/>
      <c r="D26" s="163"/>
      <c r="E26" s="163"/>
      <c r="F26" s="164"/>
    </row>
    <row r="27" spans="1:10">
      <c r="A27" s="157" t="s">
        <v>63</v>
      </c>
      <c r="B27" s="158" t="s">
        <v>148</v>
      </c>
      <c r="C27" s="159"/>
      <c r="D27" s="160"/>
      <c r="E27" s="160"/>
      <c r="F27" s="160"/>
    </row>
    <row r="28" spans="1:10">
      <c r="A28" s="159"/>
      <c r="B28" s="165"/>
      <c r="C28" s="166"/>
      <c r="D28" s="167"/>
      <c r="E28" s="167"/>
      <c r="F28" s="167"/>
    </row>
    <row r="29" spans="1:10">
      <c r="A29" s="159"/>
      <c r="B29" s="161"/>
      <c r="C29" s="166"/>
      <c r="D29" s="167"/>
      <c r="E29" s="167"/>
      <c r="F29" s="167"/>
    </row>
    <row r="30" spans="1:10" ht="26.4">
      <c r="A30" s="159" t="s">
        <v>52</v>
      </c>
      <c r="B30" s="161" t="s">
        <v>249</v>
      </c>
      <c r="C30" s="166"/>
      <c r="D30" s="167"/>
      <c r="E30" s="167"/>
      <c r="F30" s="167">
        <f t="shared" ref="F30:F32" si="1">E30*D30</f>
        <v>0</v>
      </c>
    </row>
    <row r="31" spans="1:10" ht="13.8">
      <c r="A31" s="159"/>
      <c r="B31" s="213" t="s">
        <v>248</v>
      </c>
      <c r="C31" s="168" t="s">
        <v>27</v>
      </c>
      <c r="D31" s="167">
        <v>8</v>
      </c>
      <c r="E31" s="167"/>
      <c r="F31" s="167">
        <f t="shared" si="1"/>
        <v>0</v>
      </c>
      <c r="H31" s="122"/>
      <c r="I31" s="36"/>
      <c r="J31" s="33"/>
    </row>
    <row r="32" spans="1:10" ht="13.8">
      <c r="A32" s="159"/>
      <c r="B32" s="161" t="s">
        <v>190</v>
      </c>
      <c r="C32" s="168" t="s">
        <v>27</v>
      </c>
      <c r="D32" s="167">
        <v>40</v>
      </c>
      <c r="E32" s="167"/>
      <c r="F32" s="167">
        <f t="shared" si="1"/>
        <v>0</v>
      </c>
      <c r="H32" s="122"/>
      <c r="I32" s="36"/>
      <c r="J32" s="33"/>
    </row>
    <row r="33" spans="1:116" ht="13.8">
      <c r="A33" s="159"/>
      <c r="B33" s="161"/>
      <c r="C33" s="168"/>
      <c r="D33" s="167"/>
      <c r="E33" s="167"/>
      <c r="F33" s="167"/>
      <c r="H33" s="122"/>
      <c r="I33" s="36"/>
      <c r="J33" s="33"/>
    </row>
    <row r="34" spans="1:116">
      <c r="A34" s="159"/>
      <c r="B34" s="170" t="s">
        <v>145</v>
      </c>
      <c r="C34" s="171"/>
      <c r="D34" s="172"/>
      <c r="E34" s="172"/>
      <c r="F34" s="172">
        <f>SUM(F29:F32)</f>
        <v>0</v>
      </c>
    </row>
    <row r="35" spans="1:116">
      <c r="A35" s="159"/>
      <c r="B35" s="159"/>
      <c r="C35" s="160"/>
      <c r="D35" s="160"/>
      <c r="E35" s="160"/>
      <c r="F35" s="162"/>
    </row>
    <row r="36" spans="1:116">
      <c r="A36" s="159"/>
      <c r="B36" s="159"/>
      <c r="C36" s="160"/>
      <c r="D36" s="160"/>
      <c r="E36" s="160"/>
      <c r="F36" s="162"/>
    </row>
    <row r="37" spans="1:116" s="20" customFormat="1">
      <c r="A37" s="173" t="s">
        <v>238</v>
      </c>
      <c r="B37" s="173" t="s">
        <v>149</v>
      </c>
      <c r="C37" s="174"/>
      <c r="D37" s="172"/>
      <c r="E37" s="172"/>
      <c r="F37" s="172">
        <f t="shared" ref="F37:F40" si="2">E37*D37</f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</row>
    <row r="38" spans="1:116" ht="171.6">
      <c r="A38" s="159" t="s">
        <v>52</v>
      </c>
      <c r="B38" s="161" t="s">
        <v>160</v>
      </c>
      <c r="C38" s="175" t="s">
        <v>31</v>
      </c>
      <c r="D38" s="176">
        <v>1</v>
      </c>
      <c r="E38" s="176"/>
      <c r="F38" s="167">
        <f t="shared" si="2"/>
        <v>0</v>
      </c>
    </row>
    <row r="39" spans="1:116">
      <c r="A39" s="159"/>
      <c r="B39" s="161"/>
      <c r="C39" s="177"/>
      <c r="D39" s="177"/>
      <c r="E39" s="167"/>
      <c r="F39" s="167">
        <f t="shared" si="2"/>
        <v>0</v>
      </c>
    </row>
    <row r="40" spans="1:116" ht="66">
      <c r="A40" s="159"/>
      <c r="B40" s="161" t="s">
        <v>158</v>
      </c>
      <c r="C40" s="166"/>
      <c r="D40" s="167"/>
      <c r="E40" s="167"/>
      <c r="F40" s="167">
        <f t="shared" si="2"/>
        <v>0</v>
      </c>
    </row>
    <row r="41" spans="1:116">
      <c r="A41" s="159"/>
      <c r="B41" s="161"/>
      <c r="C41" s="166"/>
      <c r="D41" s="167"/>
      <c r="E41" s="167"/>
      <c r="F41" s="167"/>
    </row>
    <row r="42" spans="1:116" s="20" customFormat="1">
      <c r="A42" s="169"/>
      <c r="B42" s="170" t="s">
        <v>147</v>
      </c>
      <c r="C42" s="174"/>
      <c r="D42" s="172"/>
      <c r="E42" s="171"/>
      <c r="F42" s="172">
        <f>SUM(F37:F41)</f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1:116">
      <c r="A43" s="159"/>
      <c r="B43" s="161"/>
      <c r="C43" s="166"/>
      <c r="D43" s="167"/>
      <c r="E43" s="177"/>
      <c r="F43" s="167"/>
    </row>
    <row r="44" spans="1:116">
      <c r="A44" s="159"/>
      <c r="B44" s="161"/>
      <c r="C44" s="166"/>
      <c r="D44" s="167"/>
      <c r="E44" s="177"/>
      <c r="F44" s="167"/>
    </row>
    <row r="45" spans="1:116" s="19" customFormat="1">
      <c r="A45" s="180"/>
      <c r="B45" s="178" t="s">
        <v>146</v>
      </c>
      <c r="C45" s="181"/>
      <c r="D45" s="182"/>
      <c r="E45" s="182"/>
      <c r="F45" s="18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</row>
    <row r="46" spans="1:116">
      <c r="A46" s="159"/>
      <c r="B46" s="165"/>
      <c r="C46" s="166"/>
      <c r="D46" s="167"/>
      <c r="E46" s="167"/>
      <c r="F46" s="167"/>
    </row>
    <row r="47" spans="1:116">
      <c r="A47" s="157">
        <v>1</v>
      </c>
      <c r="B47" s="165" t="str">
        <f>B5</f>
        <v>RASVJETNA TIJELA</v>
      </c>
      <c r="C47" s="166"/>
      <c r="D47" s="167"/>
      <c r="E47" s="167"/>
      <c r="F47" s="167">
        <f>F24</f>
        <v>0</v>
      </c>
    </row>
    <row r="48" spans="1:116">
      <c r="A48" s="157"/>
      <c r="B48" s="165"/>
      <c r="C48" s="166"/>
      <c r="D48" s="167"/>
      <c r="E48" s="167"/>
      <c r="F48" s="167"/>
    </row>
    <row r="49" spans="1:116">
      <c r="A49" s="157">
        <v>2</v>
      </c>
      <c r="B49" s="158" t="s">
        <v>239</v>
      </c>
      <c r="C49" s="166"/>
      <c r="D49" s="167"/>
      <c r="E49" s="167"/>
      <c r="F49" s="167">
        <f>F34</f>
        <v>0</v>
      </c>
    </row>
    <row r="50" spans="1:116">
      <c r="A50" s="157"/>
      <c r="B50" s="165"/>
      <c r="C50" s="166"/>
      <c r="D50" s="167"/>
      <c r="E50" s="167"/>
      <c r="F50" s="167"/>
    </row>
    <row r="51" spans="1:116">
      <c r="A51" s="157">
        <v>3</v>
      </c>
      <c r="B51" s="165" t="str">
        <f>B37</f>
        <v xml:space="preserve"> ISPITIVANJE I MJERENJE</v>
      </c>
      <c r="C51" s="166"/>
      <c r="D51" s="167"/>
      <c r="E51" s="167"/>
      <c r="F51" s="167">
        <f>F42</f>
        <v>0</v>
      </c>
    </row>
    <row r="52" spans="1:116">
      <c r="A52" s="159"/>
      <c r="B52" s="165"/>
      <c r="C52" s="166"/>
      <c r="D52" s="167"/>
      <c r="E52" s="167"/>
      <c r="F52" s="167"/>
    </row>
    <row r="53" spans="1:116" s="19" customFormat="1">
      <c r="A53" s="180"/>
      <c r="B53" s="183" t="s">
        <v>159</v>
      </c>
      <c r="C53" s="181"/>
      <c r="D53" s="182"/>
      <c r="E53" s="182"/>
      <c r="F53" s="179">
        <f>SUM(F47:F52)</f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</row>
  </sheetData>
  <mergeCells count="1">
    <mergeCell ref="A1:E1"/>
  </mergeCells>
  <phoneticPr fontId="32" type="noConversion"/>
  <conditionalFormatting sqref="F9:F22">
    <cfRule type="cellIs" dxfId="0" priority="8" stopIfTrue="1" operator="equal">
      <formula>0</formula>
    </cfRule>
  </conditionalFormatting>
  <pageMargins left="0.7" right="0.7" top="0.75" bottom="0.75" header="0.3" footer="0.3"/>
  <pageSetup paperSize="9" scale="83" fitToHeight="0" orientation="portrait" r:id="rId1"/>
  <headerFooter>
    <oddHeader>&amp;L&amp;8FINCON j.d.o.o.
J.J.Strossmayera 51, 31000 Osijek</oddHeader>
    <oddFooter>Stranica &amp;P od &amp;N</oddFooter>
  </headerFooter>
  <rowBreaks count="1" manualBreakCount="1">
    <brk id="5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showZeros="0" view="pageBreakPreview" topLeftCell="A25" zoomScaleNormal="100" zoomScaleSheetLayoutView="100" workbookViewId="0">
      <selection activeCell="G103" sqref="G103"/>
    </sheetView>
  </sheetViews>
  <sheetFormatPr defaultRowHeight="13.2"/>
  <cols>
    <col min="1" max="1" width="5.44140625" customWidth="1"/>
    <col min="2" max="2" width="45.109375" customWidth="1"/>
    <col min="3" max="3" width="9.109375"/>
    <col min="4" max="4" width="8.88671875" style="91"/>
    <col min="5" max="5" width="13.5546875" style="91" customWidth="1"/>
    <col min="6" max="6" width="11.5546875" style="91" customWidth="1"/>
    <col min="7" max="7" width="7.6640625" customWidth="1"/>
    <col min="8" max="8" width="13.44140625" customWidth="1"/>
    <col min="9" max="9" width="16.109375" customWidth="1"/>
  </cols>
  <sheetData>
    <row r="1" spans="1:9">
      <c r="A1" s="219" t="s">
        <v>143</v>
      </c>
      <c r="B1" s="219"/>
      <c r="C1" s="219"/>
      <c r="D1" s="219"/>
      <c r="E1" s="219"/>
      <c r="F1" s="219"/>
      <c r="I1" s="9"/>
    </row>
    <row r="2" spans="1:9" ht="13.8">
      <c r="A2" s="98"/>
      <c r="B2" s="98"/>
      <c r="C2" s="98"/>
      <c r="D2" s="99"/>
      <c r="E2" s="99"/>
      <c r="F2" s="99"/>
      <c r="H2" s="8"/>
      <c r="I2" s="10"/>
    </row>
    <row r="3" spans="1:9" ht="26.4">
      <c r="A3" s="100" t="s">
        <v>44</v>
      </c>
      <c r="B3" s="94" t="s">
        <v>4</v>
      </c>
      <c r="C3" s="94" t="s">
        <v>45</v>
      </c>
      <c r="D3" s="95" t="s">
        <v>6</v>
      </c>
      <c r="E3" s="95" t="s">
        <v>46</v>
      </c>
      <c r="F3" s="101" t="s">
        <v>47</v>
      </c>
    </row>
    <row r="4" spans="1:9" ht="102.6" customHeight="1">
      <c r="A4" s="98"/>
      <c r="B4" s="102" t="s">
        <v>48</v>
      </c>
      <c r="C4" s="98"/>
      <c r="D4" s="99"/>
      <c r="E4" s="99"/>
      <c r="F4" s="99"/>
    </row>
    <row r="5" spans="1:9">
      <c r="A5" s="220" t="s">
        <v>49</v>
      </c>
      <c r="B5" s="220"/>
      <c r="C5" s="220"/>
      <c r="D5" s="220"/>
      <c r="E5" s="220"/>
      <c r="F5" s="220"/>
    </row>
    <row r="6" spans="1:9" ht="13.8">
      <c r="A6" s="103" t="s">
        <v>50</v>
      </c>
      <c r="B6" s="102" t="s">
        <v>51</v>
      </c>
      <c r="C6" s="98"/>
      <c r="D6" s="99"/>
      <c r="E6" s="99"/>
      <c r="F6" s="99"/>
    </row>
    <row r="7" spans="1:9" ht="39.6">
      <c r="A7" s="103" t="s">
        <v>52</v>
      </c>
      <c r="B7" s="104" t="s">
        <v>53</v>
      </c>
      <c r="C7" s="98"/>
      <c r="D7" s="99"/>
      <c r="E7" s="99"/>
      <c r="F7" s="99"/>
    </row>
    <row r="8" spans="1:9" ht="13.8">
      <c r="A8" s="98"/>
      <c r="B8" s="102" t="s">
        <v>54</v>
      </c>
      <c r="C8" s="103" t="s">
        <v>27</v>
      </c>
      <c r="D8" s="105">
        <v>7</v>
      </c>
      <c r="E8" s="105">
        <v>613</v>
      </c>
      <c r="F8" s="106">
        <f t="shared" ref="F8:F39" si="0">D8*E8</f>
        <v>4291</v>
      </c>
    </row>
    <row r="9" spans="1:9" ht="13.8">
      <c r="A9" s="98"/>
      <c r="B9" s="102" t="s">
        <v>55</v>
      </c>
      <c r="C9" s="103" t="s">
        <v>27</v>
      </c>
      <c r="D9" s="105">
        <v>9</v>
      </c>
      <c r="E9" s="105">
        <v>691</v>
      </c>
      <c r="F9" s="106">
        <f t="shared" si="0"/>
        <v>6219</v>
      </c>
    </row>
    <row r="10" spans="1:9" ht="13.8">
      <c r="A10" s="98"/>
      <c r="B10" s="102" t="s">
        <v>56</v>
      </c>
      <c r="C10" s="103" t="s">
        <v>27</v>
      </c>
      <c r="D10" s="105">
        <v>5</v>
      </c>
      <c r="E10" s="105">
        <v>804</v>
      </c>
      <c r="F10" s="106">
        <f t="shared" si="0"/>
        <v>4020</v>
      </c>
    </row>
    <row r="11" spans="1:9" ht="13.8">
      <c r="A11" s="98"/>
      <c r="B11" s="102" t="s">
        <v>57</v>
      </c>
      <c r="C11" s="103" t="s">
        <v>27</v>
      </c>
      <c r="D11" s="105">
        <v>3</v>
      </c>
      <c r="E11" s="105">
        <v>987</v>
      </c>
      <c r="F11" s="106">
        <f t="shared" si="0"/>
        <v>2961</v>
      </c>
    </row>
    <row r="12" spans="1:9" ht="13.8">
      <c r="A12" s="98"/>
      <c r="B12" s="102" t="s">
        <v>58</v>
      </c>
      <c r="C12" s="103" t="s">
        <v>27</v>
      </c>
      <c r="D12" s="105">
        <v>1</v>
      </c>
      <c r="E12" s="105">
        <v>1092</v>
      </c>
      <c r="F12" s="106">
        <f t="shared" si="0"/>
        <v>1092</v>
      </c>
    </row>
    <row r="13" spans="1:9" ht="13.8">
      <c r="A13" s="98"/>
      <c r="B13" s="102" t="s">
        <v>59</v>
      </c>
      <c r="C13" s="103" t="s">
        <v>27</v>
      </c>
      <c r="D13" s="105">
        <v>1</v>
      </c>
      <c r="E13" s="105">
        <v>720</v>
      </c>
      <c r="F13" s="106">
        <f t="shared" si="0"/>
        <v>720</v>
      </c>
    </row>
    <row r="14" spans="1:9" ht="13.8">
      <c r="A14" s="98"/>
      <c r="B14" s="102" t="s">
        <v>60</v>
      </c>
      <c r="C14" s="103" t="s">
        <v>27</v>
      </c>
      <c r="D14" s="105">
        <v>1</v>
      </c>
      <c r="E14" s="105">
        <v>684</v>
      </c>
      <c r="F14" s="106">
        <f t="shared" si="0"/>
        <v>684</v>
      </c>
    </row>
    <row r="15" spans="1:9" ht="13.8">
      <c r="A15" s="98"/>
      <c r="B15" s="102" t="s">
        <v>61</v>
      </c>
      <c r="C15" s="103" t="s">
        <v>27</v>
      </c>
      <c r="D15" s="105">
        <v>2</v>
      </c>
      <c r="E15" s="105">
        <v>581</v>
      </c>
      <c r="F15" s="106">
        <f t="shared" si="0"/>
        <v>1162</v>
      </c>
    </row>
    <row r="16" spans="1:9" ht="39.6">
      <c r="A16" s="98"/>
      <c r="B16" s="104" t="s">
        <v>62</v>
      </c>
      <c r="C16" s="98"/>
      <c r="D16" s="99"/>
      <c r="E16" s="99"/>
      <c r="F16" s="99">
        <f t="shared" si="0"/>
        <v>0</v>
      </c>
    </row>
    <row r="17" spans="1:6" ht="13.8">
      <c r="A17" s="98"/>
      <c r="B17" s="98"/>
      <c r="C17" s="98"/>
      <c r="D17" s="99"/>
      <c r="E17" s="99"/>
      <c r="F17" s="99">
        <f t="shared" si="0"/>
        <v>0</v>
      </c>
    </row>
    <row r="18" spans="1:6" ht="26.4">
      <c r="A18" s="103" t="s">
        <v>63</v>
      </c>
      <c r="B18" s="102" t="s">
        <v>64</v>
      </c>
      <c r="C18" s="98"/>
      <c r="D18" s="99"/>
      <c r="E18" s="99"/>
      <c r="F18" s="99">
        <f t="shared" si="0"/>
        <v>0</v>
      </c>
    </row>
    <row r="19" spans="1:6" ht="13.8">
      <c r="A19" s="98"/>
      <c r="B19" s="102" t="s">
        <v>65</v>
      </c>
      <c r="C19" s="103" t="s">
        <v>27</v>
      </c>
      <c r="D19" s="105">
        <v>1</v>
      </c>
      <c r="E19" s="105">
        <v>853</v>
      </c>
      <c r="F19" s="106">
        <f t="shared" si="0"/>
        <v>853</v>
      </c>
    </row>
    <row r="20" spans="1:6" ht="13.8">
      <c r="A20" s="98"/>
      <c r="B20" s="102" t="s">
        <v>66</v>
      </c>
      <c r="C20" s="103" t="s">
        <v>27</v>
      </c>
      <c r="D20" s="105">
        <v>1</v>
      </c>
      <c r="E20" s="105">
        <v>627</v>
      </c>
      <c r="F20" s="106">
        <f t="shared" si="0"/>
        <v>627</v>
      </c>
    </row>
    <row r="21" spans="1:6" ht="13.8">
      <c r="A21" s="98"/>
      <c r="B21" s="102" t="s">
        <v>67</v>
      </c>
      <c r="C21" s="103" t="s">
        <v>27</v>
      </c>
      <c r="D21" s="105">
        <v>1</v>
      </c>
      <c r="E21" s="105">
        <v>686</v>
      </c>
      <c r="F21" s="106">
        <f t="shared" si="0"/>
        <v>686</v>
      </c>
    </row>
    <row r="22" spans="1:6" ht="13.8">
      <c r="A22" s="98"/>
      <c r="B22" s="102" t="s">
        <v>68</v>
      </c>
      <c r="C22" s="103" t="s">
        <v>27</v>
      </c>
      <c r="D22" s="105">
        <v>1</v>
      </c>
      <c r="E22" s="105">
        <v>765</v>
      </c>
      <c r="F22" s="106">
        <f t="shared" si="0"/>
        <v>765</v>
      </c>
    </row>
    <row r="23" spans="1:6" ht="13.8">
      <c r="A23" s="98"/>
      <c r="B23" s="102" t="s">
        <v>69</v>
      </c>
      <c r="C23" s="103" t="s">
        <v>27</v>
      </c>
      <c r="D23" s="105">
        <v>1</v>
      </c>
      <c r="E23" s="105">
        <v>509</v>
      </c>
      <c r="F23" s="106">
        <f t="shared" si="0"/>
        <v>509</v>
      </c>
    </row>
    <row r="24" spans="1:6" ht="52.8">
      <c r="A24" s="98"/>
      <c r="B24" s="104" t="s">
        <v>70</v>
      </c>
      <c r="C24" s="98"/>
      <c r="D24" s="99"/>
      <c r="E24" s="99"/>
      <c r="F24" s="99">
        <f t="shared" si="0"/>
        <v>0</v>
      </c>
    </row>
    <row r="25" spans="1:6" ht="13.8">
      <c r="A25" s="98"/>
      <c r="B25" s="98"/>
      <c r="C25" s="98"/>
      <c r="D25" s="99"/>
      <c r="E25" s="99"/>
      <c r="F25" s="99">
        <f t="shared" si="0"/>
        <v>0</v>
      </c>
    </row>
    <row r="26" spans="1:6" ht="26.4">
      <c r="A26" s="103" t="s">
        <v>71</v>
      </c>
      <c r="B26" s="102" t="s">
        <v>72</v>
      </c>
      <c r="C26" s="107" t="s">
        <v>27</v>
      </c>
      <c r="D26" s="105">
        <v>29</v>
      </c>
      <c r="E26" s="105">
        <v>98</v>
      </c>
      <c r="F26" s="106">
        <f t="shared" si="0"/>
        <v>2842</v>
      </c>
    </row>
    <row r="27" spans="1:6" ht="52.8">
      <c r="A27" s="221" t="s">
        <v>73</v>
      </c>
      <c r="B27" s="102" t="s">
        <v>74</v>
      </c>
      <c r="C27" s="222"/>
      <c r="D27" s="223"/>
      <c r="E27" s="223"/>
      <c r="F27" s="223">
        <f t="shared" si="0"/>
        <v>0</v>
      </c>
    </row>
    <row r="28" spans="1:6">
      <c r="A28" s="221"/>
      <c r="B28" s="104" t="s">
        <v>151</v>
      </c>
      <c r="C28" s="222"/>
      <c r="D28" s="223"/>
      <c r="E28" s="223"/>
      <c r="F28" s="223">
        <f t="shared" si="0"/>
        <v>0</v>
      </c>
    </row>
    <row r="29" spans="1:6">
      <c r="A29" s="221"/>
      <c r="B29" s="104" t="s">
        <v>152</v>
      </c>
      <c r="C29" s="222"/>
      <c r="D29" s="223"/>
      <c r="E29" s="223"/>
      <c r="F29" s="223">
        <f t="shared" si="0"/>
        <v>0</v>
      </c>
    </row>
    <row r="30" spans="1:6">
      <c r="A30" s="221"/>
      <c r="B30" s="104" t="s">
        <v>153</v>
      </c>
      <c r="C30" s="222"/>
      <c r="D30" s="223"/>
      <c r="E30" s="223"/>
      <c r="F30" s="223">
        <f t="shared" si="0"/>
        <v>0</v>
      </c>
    </row>
    <row r="31" spans="1:6">
      <c r="A31" s="221"/>
      <c r="B31" s="104" t="s">
        <v>154</v>
      </c>
      <c r="C31" s="222"/>
      <c r="D31" s="223"/>
      <c r="E31" s="223"/>
      <c r="F31" s="223">
        <f t="shared" si="0"/>
        <v>0</v>
      </c>
    </row>
    <row r="32" spans="1:6" ht="15.6">
      <c r="A32" s="221"/>
      <c r="B32" s="104" t="s">
        <v>155</v>
      </c>
      <c r="C32" s="222"/>
      <c r="D32" s="223"/>
      <c r="E32" s="223"/>
      <c r="F32" s="223">
        <f t="shared" si="0"/>
        <v>0</v>
      </c>
    </row>
    <row r="33" spans="1:6" ht="13.8">
      <c r="A33" s="98"/>
      <c r="B33" s="104" t="s">
        <v>75</v>
      </c>
      <c r="C33" s="107" t="s">
        <v>27</v>
      </c>
      <c r="D33" s="105">
        <v>1</v>
      </c>
      <c r="E33" s="105">
        <v>1350</v>
      </c>
      <c r="F33" s="106">
        <f t="shared" si="0"/>
        <v>1350</v>
      </c>
    </row>
    <row r="34" spans="1:6" ht="13.8">
      <c r="A34" s="98"/>
      <c r="B34" s="104" t="s">
        <v>76</v>
      </c>
      <c r="C34" s="107" t="s">
        <v>27</v>
      </c>
      <c r="D34" s="105">
        <v>3</v>
      </c>
      <c r="E34" s="105">
        <v>1600</v>
      </c>
      <c r="F34" s="106">
        <f t="shared" si="0"/>
        <v>4800</v>
      </c>
    </row>
    <row r="35" spans="1:6" ht="26.4">
      <c r="A35" s="98"/>
      <c r="B35" s="102" t="s">
        <v>77</v>
      </c>
      <c r="C35" s="98"/>
      <c r="D35" s="99"/>
      <c r="E35" s="99"/>
      <c r="F35" s="99">
        <f t="shared" si="0"/>
        <v>0</v>
      </c>
    </row>
    <row r="36" spans="1:6" ht="13.8">
      <c r="A36" s="98"/>
      <c r="B36" s="98"/>
      <c r="C36" s="98"/>
      <c r="D36" s="99"/>
      <c r="E36" s="99"/>
      <c r="F36" s="99">
        <f t="shared" si="0"/>
        <v>0</v>
      </c>
    </row>
    <row r="37" spans="1:6" ht="26.4">
      <c r="A37" s="103" t="s">
        <v>78</v>
      </c>
      <c r="B37" s="102" t="s">
        <v>79</v>
      </c>
      <c r="C37" s="107" t="s">
        <v>80</v>
      </c>
      <c r="D37" s="105">
        <v>760</v>
      </c>
      <c r="E37" s="105">
        <v>14</v>
      </c>
      <c r="F37" s="106">
        <f t="shared" si="0"/>
        <v>10640</v>
      </c>
    </row>
    <row r="38" spans="1:6" ht="13.8">
      <c r="A38" s="98"/>
      <c r="B38" s="98"/>
      <c r="C38" s="98"/>
      <c r="D38" s="99"/>
      <c r="E38" s="99"/>
      <c r="F38" s="99">
        <f t="shared" si="0"/>
        <v>0</v>
      </c>
    </row>
    <row r="39" spans="1:6" ht="26.4">
      <c r="A39" s="103" t="s">
        <v>81</v>
      </c>
      <c r="B39" s="102" t="s">
        <v>82</v>
      </c>
      <c r="C39" s="107" t="s">
        <v>80</v>
      </c>
      <c r="D39" s="105">
        <v>730</v>
      </c>
      <c r="E39" s="105">
        <v>4</v>
      </c>
      <c r="F39" s="106">
        <f t="shared" si="0"/>
        <v>2920</v>
      </c>
    </row>
    <row r="40" spans="1:6" ht="13.8">
      <c r="A40" s="98"/>
      <c r="B40" s="98"/>
      <c r="C40" s="98"/>
      <c r="D40" s="99"/>
      <c r="E40" s="99"/>
      <c r="F40" s="99">
        <f t="shared" ref="F40:F71" si="1">D40*E40</f>
        <v>0</v>
      </c>
    </row>
    <row r="41" spans="1:6" ht="26.4">
      <c r="A41" s="103" t="s">
        <v>83</v>
      </c>
      <c r="B41" s="104" t="s">
        <v>84</v>
      </c>
      <c r="C41" s="98"/>
      <c r="D41" s="99"/>
      <c r="E41" s="99"/>
      <c r="F41" s="99">
        <f t="shared" si="1"/>
        <v>0</v>
      </c>
    </row>
    <row r="42" spans="1:6" ht="13.8">
      <c r="A42" s="98"/>
      <c r="B42" s="104" t="s">
        <v>85</v>
      </c>
      <c r="C42" s="107" t="s">
        <v>80</v>
      </c>
      <c r="D42" s="105">
        <v>6</v>
      </c>
      <c r="E42" s="105">
        <v>50</v>
      </c>
      <c r="F42" s="106">
        <f t="shared" si="1"/>
        <v>300</v>
      </c>
    </row>
    <row r="43" spans="1:6" ht="13.8">
      <c r="A43" s="98"/>
      <c r="B43" s="104" t="s">
        <v>86</v>
      </c>
      <c r="C43" s="107" t="s">
        <v>80</v>
      </c>
      <c r="D43" s="105">
        <v>4</v>
      </c>
      <c r="E43" s="105">
        <v>69</v>
      </c>
      <c r="F43" s="106">
        <f t="shared" si="1"/>
        <v>276</v>
      </c>
    </row>
    <row r="44" spans="1:6" ht="13.8">
      <c r="A44" s="98"/>
      <c r="B44" s="104" t="s">
        <v>87</v>
      </c>
      <c r="C44" s="107" t="s">
        <v>80</v>
      </c>
      <c r="D44" s="105">
        <v>32</v>
      </c>
      <c r="E44" s="105">
        <v>84</v>
      </c>
      <c r="F44" s="106">
        <f t="shared" si="1"/>
        <v>2688</v>
      </c>
    </row>
    <row r="45" spans="1:6" ht="13.8">
      <c r="A45" s="98"/>
      <c r="B45" s="104" t="s">
        <v>88</v>
      </c>
      <c r="C45" s="107" t="s">
        <v>80</v>
      </c>
      <c r="D45" s="105">
        <v>6</v>
      </c>
      <c r="E45" s="105">
        <v>114</v>
      </c>
      <c r="F45" s="106">
        <f t="shared" si="1"/>
        <v>684</v>
      </c>
    </row>
    <row r="46" spans="1:6" ht="13.8">
      <c r="A46" s="98"/>
      <c r="B46" s="104" t="s">
        <v>89</v>
      </c>
      <c r="C46" s="107" t="s">
        <v>80</v>
      </c>
      <c r="D46" s="105">
        <v>4</v>
      </c>
      <c r="E46" s="105">
        <v>165</v>
      </c>
      <c r="F46" s="106">
        <f t="shared" si="1"/>
        <v>660</v>
      </c>
    </row>
    <row r="47" spans="1:6" ht="13.8">
      <c r="A47" s="98"/>
      <c r="B47" s="104" t="s">
        <v>90</v>
      </c>
      <c r="C47" s="107" t="s">
        <v>80</v>
      </c>
      <c r="D47" s="105">
        <v>12</v>
      </c>
      <c r="E47" s="105">
        <v>213</v>
      </c>
      <c r="F47" s="106">
        <f t="shared" si="1"/>
        <v>2556</v>
      </c>
    </row>
    <row r="48" spans="1:6" ht="13.8">
      <c r="A48" s="98"/>
      <c r="B48" s="98"/>
      <c r="C48" s="98"/>
      <c r="D48" s="99"/>
      <c r="E48" s="99"/>
      <c r="F48" s="99">
        <f t="shared" si="1"/>
        <v>0</v>
      </c>
    </row>
    <row r="49" spans="1:6" ht="26.4">
      <c r="A49" s="103" t="s">
        <v>91</v>
      </c>
      <c r="B49" s="102" t="s">
        <v>92</v>
      </c>
      <c r="C49" s="107" t="s">
        <v>93</v>
      </c>
      <c r="D49" s="108">
        <v>1</v>
      </c>
      <c r="E49" s="108">
        <v>2000</v>
      </c>
      <c r="F49" s="106">
        <f t="shared" si="1"/>
        <v>2000</v>
      </c>
    </row>
    <row r="50" spans="1:6" ht="13.8">
      <c r="A50" s="98"/>
      <c r="B50" s="98"/>
      <c r="C50" s="98"/>
      <c r="D50" s="99"/>
      <c r="E50" s="99"/>
      <c r="F50" s="99">
        <f t="shared" si="1"/>
        <v>0</v>
      </c>
    </row>
    <row r="51" spans="1:6" ht="92.4">
      <c r="A51" s="103" t="s">
        <v>94</v>
      </c>
      <c r="B51" s="102" t="s">
        <v>95</v>
      </c>
      <c r="C51" s="107" t="s">
        <v>27</v>
      </c>
      <c r="D51" s="105">
        <v>1</v>
      </c>
      <c r="E51" s="105">
        <v>28000</v>
      </c>
      <c r="F51" s="106">
        <f t="shared" si="1"/>
        <v>28000</v>
      </c>
    </row>
    <row r="52" spans="1:6" ht="13.8">
      <c r="A52" s="98"/>
      <c r="B52" s="98"/>
      <c r="C52" s="98"/>
      <c r="D52" s="99"/>
      <c r="E52" s="99"/>
      <c r="F52" s="99">
        <f t="shared" si="1"/>
        <v>0</v>
      </c>
    </row>
    <row r="53" spans="1:6" ht="39.6">
      <c r="A53" s="103" t="s">
        <v>96</v>
      </c>
      <c r="B53" s="102" t="s">
        <v>97</v>
      </c>
      <c r="C53" s="107" t="s">
        <v>27</v>
      </c>
      <c r="D53" s="105">
        <v>1</v>
      </c>
      <c r="E53" s="105">
        <v>14500</v>
      </c>
      <c r="F53" s="106">
        <f t="shared" si="1"/>
        <v>14500</v>
      </c>
    </row>
    <row r="54" spans="1:6" ht="13.8">
      <c r="A54" s="98"/>
      <c r="B54" s="98"/>
      <c r="C54" s="98"/>
      <c r="D54" s="99"/>
      <c r="E54" s="99"/>
      <c r="F54" s="99">
        <f t="shared" si="1"/>
        <v>0</v>
      </c>
    </row>
    <row r="55" spans="1:6" ht="26.4">
      <c r="A55" s="103" t="s">
        <v>98</v>
      </c>
      <c r="B55" s="102" t="s">
        <v>99</v>
      </c>
      <c r="C55" s="107" t="s">
        <v>27</v>
      </c>
      <c r="D55" s="105">
        <v>2</v>
      </c>
      <c r="E55" s="105">
        <v>210</v>
      </c>
      <c r="F55" s="106">
        <f t="shared" si="1"/>
        <v>420</v>
      </c>
    </row>
    <row r="56" spans="1:6" ht="13.8">
      <c r="A56" s="98"/>
      <c r="B56" s="98"/>
      <c r="C56" s="98"/>
      <c r="D56" s="99"/>
      <c r="E56" s="99"/>
      <c r="F56" s="99">
        <f t="shared" si="1"/>
        <v>0</v>
      </c>
    </row>
    <row r="57" spans="1:6" ht="52.8">
      <c r="A57" s="103" t="s">
        <v>100</v>
      </c>
      <c r="B57" s="102" t="s">
        <v>101</v>
      </c>
      <c r="C57" s="107" t="s">
        <v>93</v>
      </c>
      <c r="D57" s="108">
        <v>1</v>
      </c>
      <c r="E57" s="108">
        <v>3000</v>
      </c>
      <c r="F57" s="106">
        <f t="shared" si="1"/>
        <v>3000</v>
      </c>
    </row>
    <row r="58" spans="1:6" ht="13.8">
      <c r="A58" s="98"/>
      <c r="B58" s="98"/>
      <c r="C58" s="98"/>
      <c r="D58" s="99"/>
      <c r="E58" s="99"/>
      <c r="F58" s="99">
        <f t="shared" si="1"/>
        <v>0</v>
      </c>
    </row>
    <row r="59" spans="1:6" ht="13.8">
      <c r="A59" s="103" t="s">
        <v>102</v>
      </c>
      <c r="B59" s="102" t="s">
        <v>103</v>
      </c>
      <c r="C59" s="98"/>
      <c r="D59" s="99"/>
      <c r="E59" s="99"/>
      <c r="F59" s="99">
        <f t="shared" si="1"/>
        <v>0</v>
      </c>
    </row>
    <row r="60" spans="1:6" ht="94.8">
      <c r="A60" s="103" t="s">
        <v>52</v>
      </c>
      <c r="B60" s="102" t="s">
        <v>156</v>
      </c>
      <c r="C60" s="107" t="s">
        <v>104</v>
      </c>
      <c r="D60" s="105">
        <v>1</v>
      </c>
      <c r="E60" s="105">
        <v>38000</v>
      </c>
      <c r="F60" s="106">
        <f t="shared" si="1"/>
        <v>38000</v>
      </c>
    </row>
    <row r="61" spans="1:6" ht="13.8">
      <c r="A61" s="98"/>
      <c r="B61" s="98"/>
      <c r="C61" s="98"/>
      <c r="D61" s="99"/>
      <c r="E61" s="99"/>
      <c r="F61" s="99">
        <f t="shared" si="1"/>
        <v>0</v>
      </c>
    </row>
    <row r="62" spans="1:6" ht="39.6">
      <c r="A62" s="103" t="s">
        <v>63</v>
      </c>
      <c r="B62" s="102" t="s">
        <v>105</v>
      </c>
      <c r="C62" s="107" t="s">
        <v>27</v>
      </c>
      <c r="D62" s="105">
        <v>1</v>
      </c>
      <c r="E62" s="105">
        <v>5600</v>
      </c>
      <c r="F62" s="106">
        <f t="shared" si="1"/>
        <v>5600</v>
      </c>
    </row>
    <row r="63" spans="1:6" ht="13.8">
      <c r="A63" s="98"/>
      <c r="B63" s="98"/>
      <c r="C63" s="98"/>
      <c r="D63" s="99"/>
      <c r="E63" s="99"/>
      <c r="F63" s="99">
        <f t="shared" si="1"/>
        <v>0</v>
      </c>
    </row>
    <row r="64" spans="1:6" ht="52.8">
      <c r="A64" s="103" t="s">
        <v>71</v>
      </c>
      <c r="B64" s="102" t="s">
        <v>106</v>
      </c>
      <c r="C64" s="107" t="s">
        <v>27</v>
      </c>
      <c r="D64" s="105">
        <v>1</v>
      </c>
      <c r="E64" s="105">
        <v>2400</v>
      </c>
      <c r="F64" s="106">
        <f t="shared" si="1"/>
        <v>2400</v>
      </c>
    </row>
    <row r="65" spans="1:6" ht="13.8">
      <c r="A65" s="98"/>
      <c r="B65" s="98"/>
      <c r="C65" s="98"/>
      <c r="D65" s="99"/>
      <c r="E65" s="99"/>
      <c r="F65" s="99">
        <f t="shared" si="1"/>
        <v>0</v>
      </c>
    </row>
    <row r="66" spans="1:6" ht="26.4">
      <c r="A66" s="103" t="s">
        <v>73</v>
      </c>
      <c r="B66" s="102" t="s">
        <v>107</v>
      </c>
      <c r="C66" s="98"/>
      <c r="D66" s="99"/>
      <c r="E66" s="99"/>
      <c r="F66" s="99">
        <f t="shared" si="1"/>
        <v>0</v>
      </c>
    </row>
    <row r="67" spans="1:6" ht="13.8">
      <c r="A67" s="98"/>
      <c r="B67" s="102" t="s">
        <v>108</v>
      </c>
      <c r="C67" s="107" t="s">
        <v>80</v>
      </c>
      <c r="D67" s="105">
        <v>4</v>
      </c>
      <c r="E67" s="105">
        <v>458.3</v>
      </c>
      <c r="F67" s="106">
        <f t="shared" si="1"/>
        <v>1833.2</v>
      </c>
    </row>
    <row r="68" spans="1:6" ht="13.8">
      <c r="A68" s="98"/>
      <c r="B68" s="102" t="s">
        <v>109</v>
      </c>
      <c r="C68" s="107" t="s">
        <v>80</v>
      </c>
      <c r="D68" s="105">
        <v>14</v>
      </c>
      <c r="E68" s="105">
        <v>314.2</v>
      </c>
      <c r="F68" s="106">
        <f t="shared" si="1"/>
        <v>4398.8</v>
      </c>
    </row>
    <row r="69" spans="1:6" ht="13.8">
      <c r="A69" s="98"/>
      <c r="B69" s="102" t="s">
        <v>110</v>
      </c>
      <c r="C69" s="107" t="s">
        <v>80</v>
      </c>
      <c r="D69" s="105">
        <v>12</v>
      </c>
      <c r="E69" s="105">
        <v>284.60000000000002</v>
      </c>
      <c r="F69" s="106">
        <f t="shared" si="1"/>
        <v>3415.2000000000003</v>
      </c>
    </row>
    <row r="70" spans="1:6" ht="13.8">
      <c r="A70" s="98"/>
      <c r="B70" s="102" t="s">
        <v>111</v>
      </c>
      <c r="C70" s="107" t="s">
        <v>80</v>
      </c>
      <c r="D70" s="105">
        <v>12</v>
      </c>
      <c r="E70" s="105">
        <v>231.9</v>
      </c>
      <c r="F70" s="106">
        <f t="shared" si="1"/>
        <v>2782.8</v>
      </c>
    </row>
    <row r="71" spans="1:6" ht="13.8">
      <c r="A71" s="98"/>
      <c r="B71" s="102" t="s">
        <v>112</v>
      </c>
      <c r="C71" s="107" t="s">
        <v>80</v>
      </c>
      <c r="D71" s="105">
        <v>12</v>
      </c>
      <c r="E71" s="105">
        <v>205</v>
      </c>
      <c r="F71" s="106">
        <f t="shared" si="1"/>
        <v>2460</v>
      </c>
    </row>
    <row r="72" spans="1:6" ht="13.8">
      <c r="A72" s="98"/>
      <c r="B72" s="102" t="s">
        <v>113</v>
      </c>
      <c r="C72" s="107" t="s">
        <v>80</v>
      </c>
      <c r="D72" s="105">
        <v>4</v>
      </c>
      <c r="E72" s="105">
        <v>202</v>
      </c>
      <c r="F72" s="106">
        <f t="shared" ref="F72:F103" si="2">D72*E72</f>
        <v>808</v>
      </c>
    </row>
    <row r="73" spans="1:6" ht="13.8">
      <c r="A73" s="98"/>
      <c r="B73" s="98"/>
      <c r="C73" s="98"/>
      <c r="D73" s="99"/>
      <c r="E73" s="99"/>
      <c r="F73" s="99">
        <f t="shared" si="2"/>
        <v>0</v>
      </c>
    </row>
    <row r="74" spans="1:6" ht="26.4">
      <c r="A74" s="103" t="s">
        <v>78</v>
      </c>
      <c r="B74" s="102" t="s">
        <v>114</v>
      </c>
      <c r="C74" s="107" t="s">
        <v>104</v>
      </c>
      <c r="D74" s="105">
        <v>1</v>
      </c>
      <c r="E74" s="105">
        <v>5000</v>
      </c>
      <c r="F74" s="106">
        <f t="shared" si="2"/>
        <v>5000</v>
      </c>
    </row>
    <row r="75" spans="1:6" ht="13.8">
      <c r="A75" s="98"/>
      <c r="B75" s="98"/>
      <c r="C75" s="98"/>
      <c r="D75" s="99"/>
      <c r="E75" s="99"/>
      <c r="F75" s="99">
        <f t="shared" si="2"/>
        <v>0</v>
      </c>
    </row>
    <row r="76" spans="1:6" ht="26.4">
      <c r="A76" s="103" t="s">
        <v>81</v>
      </c>
      <c r="B76" s="102" t="s">
        <v>115</v>
      </c>
      <c r="C76" s="107" t="s">
        <v>27</v>
      </c>
      <c r="D76" s="105">
        <v>8</v>
      </c>
      <c r="E76" s="105">
        <v>450</v>
      </c>
      <c r="F76" s="106">
        <f t="shared" si="2"/>
        <v>3600</v>
      </c>
    </row>
    <row r="77" spans="1:6" ht="13.8">
      <c r="A77" s="98"/>
      <c r="B77" s="98"/>
      <c r="C77" s="98"/>
      <c r="D77" s="99"/>
      <c r="E77" s="99"/>
      <c r="F77" s="99">
        <f t="shared" si="2"/>
        <v>0</v>
      </c>
    </row>
    <row r="78" spans="1:6" ht="26.4">
      <c r="A78" s="103" t="s">
        <v>83</v>
      </c>
      <c r="B78" s="102" t="s">
        <v>116</v>
      </c>
      <c r="C78" s="107" t="s">
        <v>27</v>
      </c>
      <c r="D78" s="105">
        <v>20</v>
      </c>
      <c r="E78" s="105">
        <v>250</v>
      </c>
      <c r="F78" s="106">
        <f t="shared" si="2"/>
        <v>5000</v>
      </c>
    </row>
    <row r="79" spans="1:6" ht="13.8">
      <c r="A79" s="98"/>
      <c r="B79" s="98"/>
      <c r="C79" s="98"/>
      <c r="D79" s="99"/>
      <c r="E79" s="99"/>
      <c r="F79" s="99">
        <f t="shared" si="2"/>
        <v>0</v>
      </c>
    </row>
    <row r="80" spans="1:6" ht="39.6">
      <c r="A80" s="103" t="s">
        <v>91</v>
      </c>
      <c r="B80" s="102" t="s">
        <v>117</v>
      </c>
      <c r="C80" s="107" t="s">
        <v>27</v>
      </c>
      <c r="D80" s="105">
        <v>2</v>
      </c>
      <c r="E80" s="105">
        <v>520</v>
      </c>
      <c r="F80" s="106">
        <f t="shared" si="2"/>
        <v>1040</v>
      </c>
    </row>
    <row r="81" spans="1:6" ht="13.8">
      <c r="A81" s="98"/>
      <c r="B81" s="98"/>
      <c r="C81" s="98"/>
      <c r="D81" s="99"/>
      <c r="E81" s="99"/>
      <c r="F81" s="99">
        <f t="shared" si="2"/>
        <v>0</v>
      </c>
    </row>
    <row r="82" spans="1:6" ht="26.4">
      <c r="A82" s="103" t="s">
        <v>94</v>
      </c>
      <c r="B82" s="102" t="s">
        <v>118</v>
      </c>
      <c r="C82" s="98"/>
      <c r="D82" s="99"/>
      <c r="E82" s="99"/>
      <c r="F82" s="99">
        <f t="shared" si="2"/>
        <v>0</v>
      </c>
    </row>
    <row r="83" spans="1:6" ht="13.8">
      <c r="A83" s="98"/>
      <c r="B83" s="102" t="s">
        <v>119</v>
      </c>
      <c r="C83" s="107" t="s">
        <v>27</v>
      </c>
      <c r="D83" s="105">
        <v>1</v>
      </c>
      <c r="E83" s="105">
        <v>320</v>
      </c>
      <c r="F83" s="106">
        <f t="shared" si="2"/>
        <v>320</v>
      </c>
    </row>
    <row r="84" spans="1:6" ht="13.8">
      <c r="A84" s="98"/>
      <c r="B84" s="102" t="s">
        <v>120</v>
      </c>
      <c r="C84" s="107" t="s">
        <v>27</v>
      </c>
      <c r="D84" s="105">
        <v>1</v>
      </c>
      <c r="E84" s="105">
        <v>285</v>
      </c>
      <c r="F84" s="106">
        <f t="shared" si="2"/>
        <v>285</v>
      </c>
    </row>
    <row r="85" spans="1:6" ht="13.8">
      <c r="A85" s="98"/>
      <c r="B85" s="98"/>
      <c r="C85" s="98"/>
      <c r="D85" s="99"/>
      <c r="E85" s="99"/>
      <c r="F85" s="99">
        <f t="shared" si="2"/>
        <v>0</v>
      </c>
    </row>
    <row r="86" spans="1:6" ht="52.8">
      <c r="A86" s="103" t="s">
        <v>96</v>
      </c>
      <c r="B86" s="102" t="s">
        <v>121</v>
      </c>
      <c r="C86" s="107" t="s">
        <v>27</v>
      </c>
      <c r="D86" s="105">
        <v>1</v>
      </c>
      <c r="E86" s="105">
        <v>6500</v>
      </c>
      <c r="F86" s="106">
        <f t="shared" si="2"/>
        <v>6500</v>
      </c>
    </row>
    <row r="87" spans="1:6" ht="13.8">
      <c r="A87" s="98"/>
      <c r="B87" s="98"/>
      <c r="C87" s="98"/>
      <c r="D87" s="99"/>
      <c r="E87" s="99"/>
      <c r="F87" s="99">
        <f t="shared" si="2"/>
        <v>0</v>
      </c>
    </row>
    <row r="88" spans="1:6" ht="13.8">
      <c r="A88" s="103" t="s">
        <v>122</v>
      </c>
      <c r="B88" s="102" t="s">
        <v>123</v>
      </c>
      <c r="C88" s="98"/>
      <c r="D88" s="99"/>
      <c r="E88" s="99"/>
      <c r="F88" s="99">
        <f t="shared" si="2"/>
        <v>0</v>
      </c>
    </row>
    <row r="89" spans="1:6" ht="13.8">
      <c r="A89" s="98"/>
      <c r="B89" s="98"/>
      <c r="C89" s="98"/>
      <c r="D89" s="99"/>
      <c r="E89" s="99"/>
      <c r="F89" s="99">
        <f t="shared" si="2"/>
        <v>0</v>
      </c>
    </row>
    <row r="90" spans="1:6" ht="66">
      <c r="A90" s="103" t="s">
        <v>52</v>
      </c>
      <c r="B90" s="102" t="s">
        <v>124</v>
      </c>
      <c r="C90" s="107" t="s">
        <v>104</v>
      </c>
      <c r="D90" s="105">
        <v>1</v>
      </c>
      <c r="E90" s="105">
        <v>14500</v>
      </c>
      <c r="F90" s="106">
        <f t="shared" si="2"/>
        <v>14500</v>
      </c>
    </row>
    <row r="91" spans="1:6" ht="13.8">
      <c r="A91" s="98"/>
      <c r="B91" s="98"/>
      <c r="C91" s="98"/>
      <c r="D91" s="99"/>
      <c r="E91" s="99"/>
      <c r="F91" s="99">
        <f t="shared" si="2"/>
        <v>0</v>
      </c>
    </row>
    <row r="92" spans="1:6" ht="13.8">
      <c r="A92" s="103" t="s">
        <v>63</v>
      </c>
      <c r="B92" s="102" t="s">
        <v>125</v>
      </c>
      <c r="C92" s="98"/>
      <c r="D92" s="99"/>
      <c r="E92" s="99"/>
      <c r="F92" s="99">
        <f t="shared" si="2"/>
        <v>0</v>
      </c>
    </row>
    <row r="93" spans="1:6" ht="13.8">
      <c r="A93" s="98"/>
      <c r="B93" s="102" t="s">
        <v>126</v>
      </c>
      <c r="C93" s="107" t="s">
        <v>80</v>
      </c>
      <c r="D93" s="105">
        <v>25</v>
      </c>
      <c r="E93" s="105">
        <v>124</v>
      </c>
      <c r="F93" s="106">
        <f t="shared" si="2"/>
        <v>3100</v>
      </c>
    </row>
    <row r="94" spans="1:6" ht="13.8">
      <c r="A94" s="98"/>
      <c r="B94" s="102" t="s">
        <v>127</v>
      </c>
      <c r="C94" s="107" t="s">
        <v>80</v>
      </c>
      <c r="D94" s="105">
        <v>40</v>
      </c>
      <c r="E94" s="105">
        <v>103</v>
      </c>
      <c r="F94" s="106">
        <f t="shared" si="2"/>
        <v>4120</v>
      </c>
    </row>
    <row r="95" spans="1:6" ht="13.8">
      <c r="A95" s="98"/>
      <c r="B95" s="102" t="s">
        <v>128</v>
      </c>
      <c r="C95" s="107" t="s">
        <v>80</v>
      </c>
      <c r="D95" s="105">
        <v>25</v>
      </c>
      <c r="E95" s="105">
        <v>78</v>
      </c>
      <c r="F95" s="106">
        <f t="shared" si="2"/>
        <v>1950</v>
      </c>
    </row>
    <row r="96" spans="1:6" ht="13.8">
      <c r="A96" s="98"/>
      <c r="B96" s="102" t="s">
        <v>129</v>
      </c>
      <c r="C96" s="107" t="s">
        <v>80</v>
      </c>
      <c r="D96" s="105">
        <v>8</v>
      </c>
      <c r="E96" s="105">
        <v>60</v>
      </c>
      <c r="F96" s="106">
        <f t="shared" si="2"/>
        <v>480</v>
      </c>
    </row>
    <row r="97" spans="1:6" ht="13.8">
      <c r="A97" s="98"/>
      <c r="B97" s="98"/>
      <c r="C97" s="98"/>
      <c r="D97" s="99"/>
      <c r="E97" s="99"/>
      <c r="F97" s="99">
        <f t="shared" si="2"/>
        <v>0</v>
      </c>
    </row>
    <row r="98" spans="1:6" ht="13.8">
      <c r="A98" s="103" t="s">
        <v>71</v>
      </c>
      <c r="B98" s="102" t="s">
        <v>130</v>
      </c>
      <c r="C98" s="98"/>
      <c r="D98" s="99"/>
      <c r="E98" s="99"/>
      <c r="F98" s="99">
        <f t="shared" si="2"/>
        <v>0</v>
      </c>
    </row>
    <row r="99" spans="1:6" ht="13.8">
      <c r="A99" s="98"/>
      <c r="B99" s="102" t="s">
        <v>131</v>
      </c>
      <c r="C99" s="107" t="s">
        <v>27</v>
      </c>
      <c r="D99" s="105">
        <v>1</v>
      </c>
      <c r="E99" s="105">
        <v>138</v>
      </c>
      <c r="F99" s="106">
        <f t="shared" si="2"/>
        <v>138</v>
      </c>
    </row>
    <row r="100" spans="1:6" ht="13.8">
      <c r="A100" s="98"/>
      <c r="B100" s="102" t="s">
        <v>132</v>
      </c>
      <c r="C100" s="107" t="s">
        <v>27</v>
      </c>
      <c r="D100" s="105">
        <v>2</v>
      </c>
      <c r="E100" s="105">
        <v>106</v>
      </c>
      <c r="F100" s="106">
        <f t="shared" si="2"/>
        <v>212</v>
      </c>
    </row>
    <row r="101" spans="1:6" ht="13.8">
      <c r="A101" s="98"/>
      <c r="B101" s="102" t="s">
        <v>133</v>
      </c>
      <c r="C101" s="107" t="s">
        <v>27</v>
      </c>
      <c r="D101" s="105">
        <v>1</v>
      </c>
      <c r="E101" s="105">
        <v>76</v>
      </c>
      <c r="F101" s="106">
        <f t="shared" si="2"/>
        <v>76</v>
      </c>
    </row>
    <row r="102" spans="1:6" ht="13.8">
      <c r="A102" s="98"/>
      <c r="B102" s="98"/>
      <c r="C102" s="98"/>
      <c r="D102" s="99"/>
      <c r="E102" s="99"/>
      <c r="F102" s="99">
        <f t="shared" si="2"/>
        <v>0</v>
      </c>
    </row>
    <row r="103" spans="1:6" ht="52.8">
      <c r="A103" s="103" t="s">
        <v>73</v>
      </c>
      <c r="B103" s="102" t="s">
        <v>134</v>
      </c>
      <c r="C103" s="107" t="s">
        <v>157</v>
      </c>
      <c r="D103" s="105">
        <v>8.1</v>
      </c>
      <c r="E103" s="105">
        <v>50</v>
      </c>
      <c r="F103" s="106">
        <f t="shared" si="2"/>
        <v>405</v>
      </c>
    </row>
    <row r="104" spans="1:6" ht="13.8">
      <c r="A104" s="98"/>
      <c r="B104" s="98"/>
      <c r="C104" s="98"/>
      <c r="D104" s="99"/>
      <c r="E104" s="99"/>
      <c r="F104" s="99">
        <f t="shared" ref="F104:F113" si="3">D104*E104</f>
        <v>0</v>
      </c>
    </row>
    <row r="105" spans="1:6" ht="26.4">
      <c r="A105" s="103" t="s">
        <v>78</v>
      </c>
      <c r="B105" s="102" t="s">
        <v>135</v>
      </c>
      <c r="C105" s="107" t="s">
        <v>136</v>
      </c>
      <c r="D105" s="105">
        <v>1</v>
      </c>
      <c r="E105" s="105">
        <v>500</v>
      </c>
      <c r="F105" s="106">
        <f t="shared" si="3"/>
        <v>500</v>
      </c>
    </row>
    <row r="106" spans="1:6">
      <c r="A106" s="103"/>
      <c r="B106" s="102"/>
      <c r="C106" s="107"/>
      <c r="D106" s="105"/>
      <c r="E106" s="105"/>
      <c r="F106" s="106">
        <f t="shared" si="3"/>
        <v>0</v>
      </c>
    </row>
    <row r="107" spans="1:6" ht="26.4">
      <c r="A107" s="103" t="s">
        <v>81</v>
      </c>
      <c r="B107" s="102" t="s">
        <v>137</v>
      </c>
      <c r="C107" s="107" t="s">
        <v>136</v>
      </c>
      <c r="D107" s="105">
        <v>1</v>
      </c>
      <c r="E107" s="105">
        <v>20000</v>
      </c>
      <c r="F107" s="106">
        <f t="shared" si="3"/>
        <v>20000</v>
      </c>
    </row>
    <row r="108" spans="1:6">
      <c r="A108" s="103"/>
      <c r="B108" s="102"/>
      <c r="C108" s="107"/>
      <c r="D108" s="105"/>
      <c r="E108" s="105"/>
      <c r="F108" s="106">
        <f t="shared" si="3"/>
        <v>0</v>
      </c>
    </row>
    <row r="109" spans="1:6">
      <c r="A109" s="103" t="s">
        <v>138</v>
      </c>
      <c r="B109" s="102" t="s">
        <v>139</v>
      </c>
      <c r="C109" s="107"/>
      <c r="D109" s="105"/>
      <c r="E109" s="105"/>
      <c r="F109" s="106">
        <f t="shared" si="3"/>
        <v>0</v>
      </c>
    </row>
    <row r="110" spans="1:6">
      <c r="A110" s="103"/>
      <c r="B110" s="102"/>
      <c r="C110" s="107"/>
      <c r="D110" s="105"/>
      <c r="E110" s="105"/>
      <c r="F110" s="106">
        <f t="shared" si="3"/>
        <v>0</v>
      </c>
    </row>
    <row r="111" spans="1:6" ht="26.4">
      <c r="A111" s="103" t="s">
        <v>52</v>
      </c>
      <c r="B111" s="102" t="s">
        <v>140</v>
      </c>
      <c r="C111" s="107" t="s">
        <v>141</v>
      </c>
      <c r="D111" s="105">
        <v>1</v>
      </c>
      <c r="E111" s="105">
        <v>7000</v>
      </c>
      <c r="F111" s="106">
        <f t="shared" si="3"/>
        <v>7000</v>
      </c>
    </row>
    <row r="112" spans="1:6">
      <c r="A112" s="103"/>
      <c r="B112" s="102"/>
      <c r="C112" s="107"/>
      <c r="D112" s="105"/>
      <c r="E112" s="105"/>
      <c r="F112" s="106">
        <f t="shared" si="3"/>
        <v>0</v>
      </c>
    </row>
    <row r="113" spans="1:6" ht="26.4">
      <c r="A113" s="103" t="s">
        <v>63</v>
      </c>
      <c r="B113" s="102" t="s">
        <v>142</v>
      </c>
      <c r="C113" s="107" t="s">
        <v>141</v>
      </c>
      <c r="D113" s="105">
        <v>1</v>
      </c>
      <c r="E113" s="105">
        <v>2500</v>
      </c>
      <c r="F113" s="106">
        <f t="shared" si="3"/>
        <v>2500</v>
      </c>
    </row>
    <row r="114" spans="1:6">
      <c r="A114" s="103"/>
      <c r="B114" s="102"/>
      <c r="C114" s="107"/>
      <c r="D114" s="105"/>
      <c r="E114" s="105"/>
      <c r="F114" s="106"/>
    </row>
    <row r="115" spans="1:6">
      <c r="A115" s="109"/>
      <c r="B115" s="110"/>
      <c r="C115" s="111"/>
      <c r="D115" s="112"/>
      <c r="E115" s="112"/>
      <c r="F115" s="113">
        <f>SUM(F7:F114)</f>
        <v>240649</v>
      </c>
    </row>
  </sheetData>
  <mergeCells count="7">
    <mergeCell ref="A1:F1"/>
    <mergeCell ref="A5:F5"/>
    <mergeCell ref="A27:A32"/>
    <mergeCell ref="C27:C32"/>
    <mergeCell ref="D27:D32"/>
    <mergeCell ref="E27:E32"/>
    <mergeCell ref="F27:F32"/>
  </mergeCells>
  <pageMargins left="0.7" right="0.7" top="0.75" bottom="0.75" header="0.3" footer="0.3"/>
  <pageSetup paperSize="9" scale="95" fitToHeight="0" orientation="portrait" r:id="rId1"/>
  <headerFooter>
    <oddHeader>&amp;L&amp;8FINCON j.d.o.o.
J.J.Strossmayera 51, 31000 Osijek</oddHeader>
    <oddFooter>Stranica &amp;P od &amp;N</oddFooter>
  </headerFooter>
  <rowBreaks count="1" manualBreakCount="1">
    <brk id="11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zoomScaleSheetLayoutView="100" workbookViewId="0">
      <selection activeCell="F21" sqref="F21"/>
    </sheetView>
  </sheetViews>
  <sheetFormatPr defaultRowHeight="13.2"/>
  <cols>
    <col min="1" max="1" width="62.5546875" style="3" customWidth="1"/>
    <col min="2" max="2" width="16.109375" style="117" customWidth="1"/>
  </cols>
  <sheetData>
    <row r="1" spans="1:3">
      <c r="B1" s="114"/>
    </row>
    <row r="2" spans="1:3" ht="12.75" customHeight="1">
      <c r="A2" s="216" t="s">
        <v>21</v>
      </c>
      <c r="B2" s="216"/>
    </row>
    <row r="4" spans="1:3">
      <c r="A4" s="4" t="s">
        <v>40</v>
      </c>
      <c r="B4" s="209">
        <f>'Građ.-obrt. radovi'!F149</f>
        <v>0</v>
      </c>
    </row>
    <row r="5" spans="1:3">
      <c r="A5" s="4" t="s">
        <v>178</v>
      </c>
      <c r="B5" s="209">
        <f>Elektroinstalacije!F53</f>
        <v>0</v>
      </c>
    </row>
    <row r="6" spans="1:3">
      <c r="A6" s="5"/>
      <c r="B6" s="116"/>
    </row>
    <row r="7" spans="1:3">
      <c r="B7" s="115"/>
    </row>
    <row r="8" spans="1:3">
      <c r="A8" s="204" t="s">
        <v>12</v>
      </c>
      <c r="B8" s="210">
        <f>B4+B5</f>
        <v>0</v>
      </c>
      <c r="C8" s="203" t="s">
        <v>245</v>
      </c>
    </row>
    <row r="9" spans="1:3" ht="13.8" thickBot="1">
      <c r="A9" s="206" t="s">
        <v>243</v>
      </c>
      <c r="B9" s="211">
        <f>0.25*B8</f>
        <v>0</v>
      </c>
      <c r="C9" s="205" t="s">
        <v>245</v>
      </c>
    </row>
    <row r="10" spans="1:3" ht="16.2" thickTop="1">
      <c r="A10" s="207" t="s">
        <v>244</v>
      </c>
      <c r="B10" s="212">
        <f>B9+B8</f>
        <v>0</v>
      </c>
      <c r="C10" s="208" t="s">
        <v>245</v>
      </c>
    </row>
    <row r="11" spans="1:3">
      <c r="A11" s="21" t="s">
        <v>162</v>
      </c>
    </row>
    <row r="12" spans="1:3">
      <c r="A12" s="25" t="s">
        <v>240</v>
      </c>
      <c r="B12" s="118"/>
    </row>
    <row r="13" spans="1:3">
      <c r="A13" s="24"/>
    </row>
    <row r="14" spans="1:3">
      <c r="A14" s="24"/>
    </row>
    <row r="15" spans="1:3">
      <c r="A15" s="24"/>
    </row>
    <row r="16" spans="1:3">
      <c r="A16" s="24"/>
    </row>
    <row r="17" spans="1:6">
      <c r="A17" s="24"/>
    </row>
    <row r="18" spans="1:6">
      <c r="A18" s="24"/>
    </row>
    <row r="19" spans="1:6">
      <c r="A19" s="24"/>
    </row>
    <row r="20" spans="1:6">
      <c r="A20" t="s">
        <v>179</v>
      </c>
    </row>
    <row r="21" spans="1:6">
      <c r="A21"/>
    </row>
    <row r="22" spans="1:6">
      <c r="A22" s="15" t="s">
        <v>163</v>
      </c>
      <c r="B22" s="119"/>
      <c r="C22" s="224"/>
      <c r="D22" s="224"/>
      <c r="E22" s="224"/>
      <c r="F22" s="224"/>
    </row>
    <row r="23" spans="1:6">
      <c r="A23" s="26" t="s">
        <v>41</v>
      </c>
      <c r="B23" s="120"/>
    </row>
    <row r="24" spans="1:6">
      <c r="A24" s="13"/>
      <c r="C24" s="14"/>
      <c r="D24" s="14"/>
      <c r="E24" s="14"/>
      <c r="F24" s="14"/>
    </row>
  </sheetData>
  <mergeCells count="2">
    <mergeCell ref="C22:F22"/>
    <mergeCell ref="A2:B2"/>
  </mergeCells>
  <pageMargins left="1.1811023622047245" right="0.70866141732283472" top="0.74803149606299213" bottom="0.74803149606299213" header="0.31496062992125984" footer="0.31496062992125984"/>
  <pageSetup paperSize="9" scale="94" fitToHeight="0" orientation="portrait" r:id="rId1"/>
  <headerFooter>
    <oddHeader>&amp;L&amp;8&amp;K01+029FINCON j.d.o.o.
J.J.Strossmayera 51, 31000 Osijek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Naslovna</vt:lpstr>
      <vt:lpstr>Građ.-obrt. radovi</vt:lpstr>
      <vt:lpstr>Elektroinstalacije</vt:lpstr>
      <vt:lpstr>Strojarske instalacije</vt:lpstr>
      <vt:lpstr>REKAPITULACIJA</vt:lpstr>
      <vt:lpstr>Elektroinstalacije!_ftn1</vt:lpstr>
      <vt:lpstr>Elektroinstalacije!bookmark1</vt:lpstr>
      <vt:lpstr>Elektroinstalacije!bookmark2</vt:lpstr>
      <vt:lpstr>Elektroinstalacije!bookmark3</vt:lpstr>
      <vt:lpstr>Elektroinstalacije!bookmark4</vt:lpstr>
      <vt:lpstr>Elektroinstalacije!Podrucje_ispisa</vt:lpstr>
      <vt:lpstr>Naslovna!Podrucje_ispisa</vt:lpstr>
      <vt:lpstr>REKAPITULACIJA!Podrucje_ispisa</vt:lpstr>
      <vt:lpstr>'Strojarske instalacije'!Podrucje_ispisa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2024-03-11T13:34:26Z</dcterms:modified>
</cp:coreProperties>
</file>